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dip-Lotus\Desktop\"/>
    </mc:Choice>
  </mc:AlternateContent>
  <xr:revisionPtr revIDLastSave="0" documentId="8_{9547F974-E283-44CD-8B67-D6BFDF81F3D2}" xr6:coauthVersionLast="47" xr6:coauthVersionMax="47" xr10:uidLastSave="{00000000-0000-0000-0000-000000000000}"/>
  <bookViews>
    <workbookView xWindow="-120" yWindow="-120" windowWidth="20730" windowHeight="11160" xr2:uid="{6EE42321-0796-4AA2-83A7-90261445EBA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H18" i="1"/>
  <c r="F18" i="1"/>
  <c r="G18" i="1" s="1"/>
  <c r="E18" i="1"/>
  <c r="D18" i="1"/>
  <c r="I18" i="1" s="1"/>
  <c r="C18" i="1"/>
  <c r="B18" i="1"/>
  <c r="H17" i="1"/>
  <c r="F17" i="1"/>
  <c r="G17" i="1" s="1"/>
  <c r="E17" i="1"/>
  <c r="D17" i="1"/>
  <c r="I17" i="1" s="1"/>
  <c r="C17" i="1"/>
  <c r="B17" i="1"/>
  <c r="H16" i="1"/>
  <c r="F16" i="1"/>
  <c r="G16" i="1" s="1"/>
  <c r="E16" i="1"/>
  <c r="D16" i="1"/>
  <c r="I16" i="1" s="1"/>
  <c r="C16" i="1"/>
  <c r="B16" i="1"/>
  <c r="H15" i="1"/>
  <c r="F15" i="1"/>
  <c r="G15" i="1" s="1"/>
  <c r="E15" i="1"/>
  <c r="D15" i="1"/>
  <c r="I15" i="1" s="1"/>
  <c r="C15" i="1"/>
  <c r="B15" i="1"/>
  <c r="H14" i="1"/>
  <c r="F14" i="1"/>
  <c r="G14" i="1" s="1"/>
  <c r="E14" i="1"/>
  <c r="D14" i="1"/>
  <c r="I14" i="1" s="1"/>
  <c r="C14" i="1"/>
  <c r="B14" i="1"/>
  <c r="H13" i="1"/>
  <c r="F13" i="1"/>
  <c r="G13" i="1" s="1"/>
  <c r="E13" i="1"/>
  <c r="D13" i="1"/>
  <c r="I13" i="1" s="1"/>
  <c r="C13" i="1"/>
  <c r="B13" i="1"/>
  <c r="H12" i="1"/>
  <c r="F12" i="1"/>
  <c r="G12" i="1" s="1"/>
  <c r="E12" i="1"/>
  <c r="D12" i="1"/>
  <c r="I12" i="1" s="1"/>
  <c r="C12" i="1"/>
  <c r="B12" i="1"/>
  <c r="H11" i="1"/>
  <c r="F11" i="1"/>
  <c r="G11" i="1" s="1"/>
  <c r="E11" i="1"/>
  <c r="D11" i="1"/>
  <c r="I11" i="1" s="1"/>
  <c r="C11" i="1"/>
  <c r="B11" i="1"/>
  <c r="H10" i="1"/>
  <c r="F10" i="1"/>
  <c r="G10" i="1" s="1"/>
  <c r="E10" i="1"/>
  <c r="D10" i="1"/>
  <c r="I10" i="1" s="1"/>
  <c r="C10" i="1"/>
  <c r="C8" i="1" s="1"/>
  <c r="B10" i="1"/>
  <c r="C7" i="1"/>
  <c r="C6" i="1"/>
  <c r="C5" i="1"/>
  <c r="C4" i="1"/>
  <c r="C3" i="1"/>
  <c r="F22" i="1" l="1"/>
  <c r="D21" i="1" l="1"/>
</calcChain>
</file>

<file path=xl/sharedStrings.xml><?xml version="1.0" encoding="utf-8"?>
<sst xmlns="http://schemas.openxmlformats.org/spreadsheetml/2006/main" count="25" uniqueCount="25">
  <si>
    <t xml:space="preserve"> - </t>
  </si>
  <si>
    <t>PORT OF LOADING</t>
  </si>
  <si>
    <t xml:space="preserve">JEBEL ALI </t>
  </si>
  <si>
    <t>VESSEL &amp; VOYAGE</t>
  </si>
  <si>
    <t xml:space="preserve">ROTATION NO: </t>
  </si>
  <si>
    <t>VESSEL OPERATOR NAME</t>
  </si>
  <si>
    <t>ETA POL</t>
  </si>
  <si>
    <t>ETD POL</t>
  </si>
  <si>
    <t>CONTAINER OPERATION</t>
  </si>
  <si>
    <t>SR NO</t>
  </si>
  <si>
    <t>CONTAINER NO</t>
  </si>
  <si>
    <t>TYPE</t>
  </si>
  <si>
    <t>STACK</t>
  </si>
  <si>
    <t>DESIGNATION</t>
  </si>
  <si>
    <t>POD</t>
  </si>
  <si>
    <t>DESTINATION</t>
  </si>
  <si>
    <t>VGM -MT</t>
  </si>
  <si>
    <t>REMARKS</t>
  </si>
  <si>
    <t>SIZE</t>
  </si>
  <si>
    <t>20'DV</t>
  </si>
  <si>
    <t>40'HC</t>
  </si>
  <si>
    <t>DESTINATION AGENT DETAILS</t>
  </si>
  <si>
    <t>TOTAL</t>
  </si>
  <si>
    <t xml:space="preserve">Category : TRANSSHIPMENT 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</si>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</sst>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&quot; &quot;mmmm&quot; &quot;yyyy;@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Tahoma"/>
      <family val="2"/>
    </font>
    <font>
      <b/>
      <sz val="14"/>
      <color rgb="FF002060"/>
      <name val="Tahoma"/>
      <family val="2"/>
    </font>
    <font>
      <b/>
      <sz val="12"/>
      <name val="Tahoma"/>
      <family val="2"/>
    </font>
    <font>
      <b/>
      <sz val="11"/>
      <color rgb="FF002060"/>
      <name val="Tahoma"/>
      <family val="2"/>
    </font>
    <font>
      <b/>
      <sz val="12"/>
      <color rgb="FF002060"/>
      <name val="Tahoma"/>
      <family val="2"/>
    </font>
    <font>
      <b/>
      <sz val="12"/>
      <color rgb="FFFF0000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4"/>
      <color rgb="FF000066"/>
      <name val="Tahoma"/>
      <family val="2"/>
    </font>
    <font>
      <sz val="12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1" fillId="0" borderId="0" xfId="1"/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left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 wrapText="1"/>
    </xf>
    <xf numFmtId="1" fontId="6" fillId="0" borderId="7" xfId="1" applyNumberFormat="1" applyFont="1" applyBorder="1" applyAlignment="1">
      <alignment horizontal="center" wrapText="1"/>
    </xf>
    <xf numFmtId="1" fontId="3" fillId="0" borderId="9" xfId="1" applyNumberFormat="1" applyFont="1" applyBorder="1" applyAlignment="1">
      <alignment horizontal="center"/>
    </xf>
    <xf numFmtId="1" fontId="1" fillId="0" borderId="0" xfId="1" applyNumberFormat="1"/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8" fillId="0" borderId="0" xfId="1" applyFont="1"/>
    <xf numFmtId="164" fontId="6" fillId="0" borderId="6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8" fillId="0" borderId="0" xfId="1" applyNumberFormat="1" applyFont="1"/>
    <xf numFmtId="0" fontId="5" fillId="0" borderId="10" xfId="1" applyFont="1" applyBorder="1" applyAlignment="1">
      <alignment horizontal="left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65" fontId="5" fillId="3" borderId="15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165" fontId="5" fillId="0" borderId="18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165" fontId="11" fillId="0" borderId="22" xfId="1" applyNumberFormat="1" applyFont="1" applyBorder="1" applyAlignment="1">
      <alignment horizontal="center"/>
    </xf>
    <xf numFmtId="0" fontId="11" fillId="0" borderId="23" xfId="1" applyFont="1" applyBorder="1"/>
    <xf numFmtId="0" fontId="12" fillId="5" borderId="14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center"/>
    </xf>
    <xf numFmtId="0" fontId="13" fillId="5" borderId="24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4" fillId="5" borderId="2" xfId="1" applyFont="1" applyFill="1" applyBorder="1" applyAlignment="1">
      <alignment horizontal="center"/>
    </xf>
    <xf numFmtId="165" fontId="14" fillId="5" borderId="2" xfId="1" applyNumberFormat="1" applyFont="1" applyFill="1" applyBorder="1" applyAlignment="1">
      <alignment horizontal="center"/>
    </xf>
    <xf numFmtId="0" fontId="12" fillId="5" borderId="25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6" fillId="3" borderId="25" xfId="1" applyFont="1" applyFill="1" applyBorder="1" applyAlignment="1">
      <alignment horizontal="center" vertical="center"/>
    </xf>
    <xf numFmtId="0" fontId="15" fillId="0" borderId="26" xfId="1" applyFont="1" applyBorder="1"/>
    <xf numFmtId="0" fontId="6" fillId="0" borderId="2" xfId="1" applyFont="1" applyBorder="1" applyAlignment="1">
      <alignment horizontal="center" vertical="center"/>
    </xf>
    <xf numFmtId="165" fontId="16" fillId="0" borderId="27" xfId="1" applyNumberFormat="1" applyFont="1" applyBorder="1" applyAlignment="1">
      <alignment horizontal="center" vertical="center"/>
    </xf>
    <xf numFmtId="165" fontId="15" fillId="0" borderId="27" xfId="1" applyNumberFormat="1" applyFont="1" applyBorder="1"/>
    <xf numFmtId="0" fontId="17" fillId="0" borderId="28" xfId="1" applyFont="1" applyBorder="1" applyAlignment="1">
      <alignment horizontal="center" vertical="center" wrapText="1"/>
    </xf>
    <xf numFmtId="165" fontId="1" fillId="0" borderId="0" xfId="1" applyNumberFormat="1"/>
  </cellXfs>
  <cellStyles count="3">
    <cellStyle name="Normal" xfId="0" builtinId="0"/>
    <cellStyle name="Normal 10 11" xfId="2" xr:uid="{D7DE01B0-2BA3-4A88-8841-226ECFB27DED}"/>
    <cellStyle name="Normal 113" xfId="1" xr:uid="{DF468EF2-E454-4CCE-A0D8-9D939439CAE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1</xdr:row>
      <xdr:rowOff>157084</xdr:rowOff>
    </xdr:from>
    <xdr:to>
      <xdr:col>8</xdr:col>
      <xdr:colOff>2400300</xdr:colOff>
      <xdr:row>7</xdr:row>
      <xdr:rowOff>16114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890A55-68F5-4787-86F1-B5C7C525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395209"/>
          <a:ext cx="1447800" cy="100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csslotusshipping.sharepoint.com/sites/TRANSHIPMENT-LOTUS/Shared%20Documents/General/TRANSHIPMENT%20TRACKING%20NOUFAL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CY BOX"/>
      <sheetName val="SAILED BF 2021"/>
      <sheetName val="SAILED 2022"/>
      <sheetName val="PIPE LINE"/>
      <sheetName val="TDR"/>
      <sheetName val="oth"/>
      <sheetName val="INFO."/>
      <sheetName val="FP JUNE"/>
      <sheetName val="Brief"/>
      <sheetName val="Ref"/>
      <sheetName val="Load list"/>
      <sheetName val="TBL DATA"/>
      <sheetName val="DT"/>
      <sheetName val="ZEALIT"/>
      <sheetName val="TS FILING"/>
      <sheetName val="TS TERMINAL"/>
      <sheetName val="E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H1" t="str">
            <v xml:space="preserve">FPOD AGENT DETAILS </v>
          </cell>
        </row>
        <row r="2">
          <cell r="H2" t="str">
            <v>IQUQR</v>
          </cell>
        </row>
        <row r="3">
          <cell r="H3" t="str">
            <v>PORT CODE</v>
          </cell>
          <cell r="I3" t="str">
            <v>FPOD</v>
          </cell>
        </row>
        <row r="4">
          <cell r="H4" t="str">
            <v>AEAUH</v>
          </cell>
          <cell r="I4" t="str">
            <v>ABU DHABI</v>
          </cell>
        </row>
        <row r="5">
          <cell r="H5" t="str">
            <v>AEJEA</v>
          </cell>
          <cell r="I5" t="str">
            <v>JEBEL ALI</v>
          </cell>
        </row>
        <row r="6">
          <cell r="H6" t="str">
            <v>AESHJ</v>
          </cell>
          <cell r="I6" t="str">
            <v>SHARJAH</v>
          </cell>
        </row>
        <row r="7">
          <cell r="H7" t="str">
            <v>BDCGP1</v>
          </cell>
          <cell r="I7" t="str">
            <v>CHATTOGRAM</v>
          </cell>
        </row>
        <row r="8">
          <cell r="H8" t="str">
            <v>BDCGP2</v>
          </cell>
          <cell r="I8" t="str">
            <v>CHATTOGRAM</v>
          </cell>
        </row>
        <row r="9">
          <cell r="H9" t="str">
            <v>BHBAH</v>
          </cell>
          <cell r="I9" t="str">
            <v>BAHRAIN</v>
          </cell>
        </row>
        <row r="10">
          <cell r="H10" t="str">
            <v>CNNGB</v>
          </cell>
          <cell r="I10" t="str">
            <v xml:space="preserve"> NINGBO</v>
          </cell>
        </row>
        <row r="11">
          <cell r="H11" t="str">
            <v>CNSHA</v>
          </cell>
          <cell r="I11" t="str">
            <v xml:space="preserve"> SHANGHAI</v>
          </cell>
        </row>
        <row r="12">
          <cell r="H12" t="str">
            <v>DJJIB</v>
          </cell>
          <cell r="I12" t="str">
            <v>DJIBOUTI</v>
          </cell>
        </row>
        <row r="13">
          <cell r="H13" t="str">
            <v>EGSOK</v>
          </cell>
          <cell r="I13" t="str">
            <v xml:space="preserve">AL SOKHNA </v>
          </cell>
        </row>
        <row r="14">
          <cell r="H14" t="str">
            <v>IDJKT</v>
          </cell>
          <cell r="I14" t="str">
            <v xml:space="preserve"> JAKARTA</v>
          </cell>
        </row>
        <row r="15">
          <cell r="H15" t="str">
            <v>IDSUB</v>
          </cell>
          <cell r="I15" t="str">
            <v>SURABAYA</v>
          </cell>
        </row>
        <row r="16">
          <cell r="H16" t="str">
            <v>INCCU</v>
          </cell>
          <cell r="I16" t="str">
            <v xml:space="preserve"> KOLKATA</v>
          </cell>
        </row>
        <row r="17">
          <cell r="H17" t="str">
            <v>INCOK</v>
          </cell>
          <cell r="I17" t="str">
            <v xml:space="preserve"> COCHIN</v>
          </cell>
        </row>
        <row r="18">
          <cell r="H18" t="str">
            <v>INMAA</v>
          </cell>
          <cell r="I18" t="str">
            <v>CHENNAI</v>
          </cell>
        </row>
        <row r="19">
          <cell r="H19" t="str">
            <v>INMUN</v>
          </cell>
          <cell r="I19" t="str">
            <v>MUNDRA</v>
          </cell>
        </row>
        <row r="20">
          <cell r="H20" t="str">
            <v>INMUN1</v>
          </cell>
          <cell r="I20" t="str">
            <v>MUNDRA</v>
          </cell>
        </row>
        <row r="21">
          <cell r="H21" t="str">
            <v>INMUN3</v>
          </cell>
          <cell r="I21" t="str">
            <v>MUNDRA</v>
          </cell>
        </row>
        <row r="22">
          <cell r="H22" t="str">
            <v>INKRI</v>
          </cell>
          <cell r="I22" t="str">
            <v>KRISHNA PATTINAM</v>
          </cell>
        </row>
        <row r="23">
          <cell r="H23" t="str">
            <v>INNSA1</v>
          </cell>
          <cell r="I23" t="str">
            <v>NHAVA SHEVA</v>
          </cell>
        </row>
        <row r="24">
          <cell r="H24" t="str">
            <v>INNSA2</v>
          </cell>
          <cell r="I24" t="str">
            <v>NHAVA SHEVA</v>
          </cell>
        </row>
        <row r="25">
          <cell r="H25" t="str">
            <v>INNSA3</v>
          </cell>
          <cell r="I25" t="str">
            <v>NHAVA SHEVA</v>
          </cell>
        </row>
        <row r="26">
          <cell r="H26" t="str">
            <v>INNSA</v>
          </cell>
          <cell r="I26" t="str">
            <v>NHAVA SHEVA</v>
          </cell>
        </row>
        <row r="27">
          <cell r="H27" t="str">
            <v>INTUT</v>
          </cell>
          <cell r="I27" t="str">
            <v xml:space="preserve"> TUTICORIN</v>
          </cell>
        </row>
        <row r="28">
          <cell r="H28" t="str">
            <v>INVTZ</v>
          </cell>
          <cell r="I28" t="str">
            <v xml:space="preserve"> VISAKHAPATNAM</v>
          </cell>
        </row>
        <row r="29">
          <cell r="H29" t="str">
            <v>IQUQR1</v>
          </cell>
          <cell r="I29" t="str">
            <v>UMM QASR PT</v>
          </cell>
        </row>
        <row r="30">
          <cell r="H30" t="str">
            <v>IRBND1</v>
          </cell>
          <cell r="I30" t="str">
            <v>BANDAR ABBAS</v>
          </cell>
        </row>
        <row r="31">
          <cell r="H31" t="str">
            <v>IRBND2</v>
          </cell>
          <cell r="I31" t="str">
            <v>BANDAR ABBAS</v>
          </cell>
        </row>
        <row r="32">
          <cell r="H32" t="str">
            <v>KWSWK</v>
          </cell>
          <cell r="I32" t="str">
            <v>SHUWAIKH</v>
          </cell>
        </row>
        <row r="33">
          <cell r="H33" t="str">
            <v>LKCMB</v>
          </cell>
          <cell r="I33" t="str">
            <v>COLOMBO</v>
          </cell>
        </row>
        <row r="34">
          <cell r="H34" t="str">
            <v>MYPKG</v>
          </cell>
          <cell r="I34" t="str">
            <v>Port Kelang</v>
          </cell>
        </row>
        <row r="35">
          <cell r="H35" t="str">
            <v>MYWSP</v>
          </cell>
          <cell r="I35" t="str">
            <v>Port Kelang</v>
          </cell>
        </row>
        <row r="36">
          <cell r="H36" t="str">
            <v>OMSOH</v>
          </cell>
          <cell r="I36" t="str">
            <v xml:space="preserve"> SOHAR</v>
          </cell>
        </row>
        <row r="37">
          <cell r="H37" t="str">
            <v>PKKHI</v>
          </cell>
          <cell r="I37" t="str">
            <v>KARACHI</v>
          </cell>
        </row>
        <row r="38">
          <cell r="H38" t="str">
            <v>QAHMD1</v>
          </cell>
          <cell r="I38" t="str">
            <v>HAMAD PORT</v>
          </cell>
        </row>
        <row r="39">
          <cell r="H39" t="str">
            <v>QAHMD</v>
          </cell>
          <cell r="I39" t="str">
            <v>HAMAD PORT</v>
          </cell>
        </row>
        <row r="40">
          <cell r="H40" t="str">
            <v>SADMM</v>
          </cell>
          <cell r="I40" t="str">
            <v>DAMMAM</v>
          </cell>
        </row>
        <row r="41">
          <cell r="H41" t="str">
            <v>SAJED</v>
          </cell>
          <cell r="I41" t="str">
            <v>JEDDAH</v>
          </cell>
        </row>
        <row r="42">
          <cell r="H42" t="str">
            <v>VNSGN</v>
          </cell>
          <cell r="I42" t="str">
            <v>HO CHI MINH</v>
          </cell>
        </row>
        <row r="43">
          <cell r="H43" t="str">
            <v>SGSIN</v>
          </cell>
        </row>
        <row r="44">
          <cell r="H44" t="str">
            <v>SGSIN</v>
          </cell>
        </row>
        <row r="45">
          <cell r="H45" t="str">
            <v>SOBBO</v>
          </cell>
          <cell r="I45" t="str">
            <v>BERBERA PORT</v>
          </cell>
        </row>
        <row r="46">
          <cell r="H46" t="str">
            <v>YEADE</v>
          </cell>
          <cell r="I46" t="str">
            <v>ADEN</v>
          </cell>
        </row>
        <row r="47">
          <cell r="I47" t="str">
            <v xml:space="preserve"> HAIPHONG</v>
          </cell>
        </row>
        <row r="48">
          <cell r="I48" t="str">
            <v xml:space="preserve"> PASIR GUDANG</v>
          </cell>
        </row>
        <row r="49">
          <cell r="I49" t="str">
            <v xml:space="preserve"> JUBAIL</v>
          </cell>
        </row>
        <row r="50">
          <cell r="H50" t="str">
            <v>COLOMBO</v>
          </cell>
          <cell r="I50" t="str">
            <v>LKCMB</v>
          </cell>
        </row>
        <row r="51">
          <cell r="H51" t="str">
            <v>AEQIW</v>
          </cell>
          <cell r="I51" t="str">
            <v>UMM AL QAIWAIN</v>
          </cell>
        </row>
        <row r="53">
          <cell r="H53" t="str">
            <v>EGSOK1</v>
          </cell>
          <cell r="I53" t="str">
            <v xml:space="preserve">AL SOKHNA </v>
          </cell>
        </row>
        <row r="54">
          <cell r="H54" t="str">
            <v>BDCGP</v>
          </cell>
          <cell r="I54" t="str">
            <v>CHATTOGRAM</v>
          </cell>
        </row>
        <row r="55">
          <cell r="H55" t="str">
            <v>OMSLL</v>
          </cell>
          <cell r="I55" t="str">
            <v>SALALAH</v>
          </cell>
        </row>
        <row r="56">
          <cell r="H56" t="str">
            <v>OMDQM</v>
          </cell>
          <cell r="I56" t="str">
            <v>DUQM</v>
          </cell>
        </row>
        <row r="57">
          <cell r="H57" t="str">
            <v>BDCGP40</v>
          </cell>
          <cell r="I57" t="str">
            <v>CHATTOGRAM</v>
          </cell>
        </row>
        <row r="58">
          <cell r="H58" t="str">
            <v>DJJIB1</v>
          </cell>
          <cell r="I58" t="str">
            <v>DJIBOUTI</v>
          </cell>
        </row>
        <row r="59">
          <cell r="H59" t="str">
            <v>YEADE1</v>
          </cell>
          <cell r="I59" t="str">
            <v>ADEN</v>
          </cell>
        </row>
        <row r="60">
          <cell r="H60" t="str">
            <v>PKKHI1</v>
          </cell>
          <cell r="I60" t="str">
            <v>KARACHI</v>
          </cell>
        </row>
        <row r="61">
          <cell r="H61" t="str">
            <v>EGSOK2</v>
          </cell>
          <cell r="I61" t="str">
            <v xml:space="preserve">AL SOKHNA </v>
          </cell>
        </row>
        <row r="62">
          <cell r="H62" t="str">
            <v>INKAT</v>
          </cell>
          <cell r="I62" t="str">
            <v>KATTUPALLI</v>
          </cell>
        </row>
        <row r="63">
          <cell r="H63" t="str">
            <v>SOBBO1</v>
          </cell>
          <cell r="I63" t="str">
            <v>BERBERA PORT</v>
          </cell>
        </row>
        <row r="64">
          <cell r="H64" t="str">
            <v>SOBBO2</v>
          </cell>
          <cell r="I64" t="str">
            <v>BERBERA PORT</v>
          </cell>
        </row>
        <row r="65">
          <cell r="H65" t="str">
            <v>MYPGU</v>
          </cell>
          <cell r="I65" t="str">
            <v>Pasir Gudang</v>
          </cell>
        </row>
        <row r="68">
          <cell r="H68" t="str">
            <v>IRBND</v>
          </cell>
          <cell r="I68" t="str">
            <v>BANDAR ABBAS</v>
          </cell>
        </row>
        <row r="69">
          <cell r="H69" t="str">
            <v>IQUQR</v>
          </cell>
          <cell r="I69" t="str">
            <v>UMM QASR PT</v>
          </cell>
        </row>
      </sheetData>
      <sheetData sheetId="7"/>
      <sheetData sheetId="8"/>
      <sheetData sheetId="9"/>
      <sheetData sheetId="10">
        <row r="1">
          <cell r="I1" t="str">
            <v xml:space="preserve"> - </v>
          </cell>
        </row>
      </sheetData>
      <sheetData sheetId="11">
        <row r="2">
          <cell r="O2" t="str">
            <v>ATHENA</v>
          </cell>
          <cell r="P2" t="str">
            <v>0022A</v>
          </cell>
          <cell r="Q2">
            <v>884877</v>
          </cell>
          <cell r="R2">
            <v>44756.75</v>
          </cell>
          <cell r="S2">
            <v>44757.625</v>
          </cell>
          <cell r="V2" t="str">
            <v>GLOBAL FEEDERS</v>
          </cell>
        </row>
        <row r="4">
          <cell r="B4" t="str">
            <v>Aden</v>
          </cell>
          <cell r="C4" t="str">
            <v>SABA INTERNATIONAL SHIPPING &amp; PROJECT INVSETMENT CO LTD</v>
          </cell>
          <cell r="D4" t="str">
            <v>Hafoon, Malla, Aden, YEMEN REPUBLIC
Tel + 967-2- 240372 (office)</v>
          </cell>
        </row>
      </sheetData>
      <sheetData sheetId="12">
        <row r="1">
          <cell r="B1" t="str">
            <v>SSLL</v>
          </cell>
          <cell r="C1" t="str">
            <v>FCIU224753</v>
          </cell>
          <cell r="D1">
            <v>5</v>
          </cell>
          <cell r="E1">
            <v>2200</v>
          </cell>
          <cell r="F1" t="str">
            <v>T/S</v>
          </cell>
          <cell r="L1" t="str">
            <v>YEADE</v>
          </cell>
          <cell r="O1">
            <v>285</v>
          </cell>
          <cell r="P1">
            <v>8</v>
          </cell>
          <cell r="Q1">
            <v>1823</v>
          </cell>
        </row>
        <row r="2">
          <cell r="B2" t="str">
            <v>SSLL</v>
          </cell>
          <cell r="C2" t="str">
            <v>FCIU271125</v>
          </cell>
          <cell r="D2">
            <v>0</v>
          </cell>
          <cell r="E2">
            <v>2200</v>
          </cell>
          <cell r="F2" t="str">
            <v>T/S</v>
          </cell>
          <cell r="L2" t="str">
            <v>YEADE</v>
          </cell>
          <cell r="O2">
            <v>285</v>
          </cell>
          <cell r="Q2">
            <v>1823</v>
          </cell>
        </row>
        <row r="3">
          <cell r="B3" t="str">
            <v>SSLL</v>
          </cell>
          <cell r="C3" t="str">
            <v>GESU213359</v>
          </cell>
          <cell r="D3">
            <v>0</v>
          </cell>
          <cell r="E3">
            <v>2200</v>
          </cell>
          <cell r="F3" t="str">
            <v>T/S</v>
          </cell>
          <cell r="L3" t="str">
            <v>YEADE</v>
          </cell>
          <cell r="O3">
            <v>285</v>
          </cell>
          <cell r="Q3">
            <v>1823</v>
          </cell>
        </row>
        <row r="4">
          <cell r="B4" t="str">
            <v>SSLL</v>
          </cell>
          <cell r="C4" t="str">
            <v>HCIU210772</v>
          </cell>
          <cell r="D4">
            <v>5</v>
          </cell>
          <cell r="E4">
            <v>2200</v>
          </cell>
          <cell r="F4" t="str">
            <v>T/S</v>
          </cell>
          <cell r="L4" t="str">
            <v>YEADE</v>
          </cell>
          <cell r="O4">
            <v>285</v>
          </cell>
          <cell r="Q4">
            <v>1823</v>
          </cell>
        </row>
        <row r="5">
          <cell r="B5" t="str">
            <v>SSLL</v>
          </cell>
          <cell r="C5" t="str">
            <v>IALU223070</v>
          </cell>
          <cell r="D5">
            <v>3</v>
          </cell>
          <cell r="E5">
            <v>2200</v>
          </cell>
          <cell r="F5" t="str">
            <v>T/S</v>
          </cell>
          <cell r="L5" t="str">
            <v>YEADE</v>
          </cell>
          <cell r="O5">
            <v>285</v>
          </cell>
          <cell r="Q5">
            <v>1823</v>
          </cell>
        </row>
        <row r="6">
          <cell r="B6" t="str">
            <v>SSLL</v>
          </cell>
          <cell r="C6" t="str">
            <v>LCUU121514</v>
          </cell>
          <cell r="D6">
            <v>1</v>
          </cell>
          <cell r="E6">
            <v>2200</v>
          </cell>
          <cell r="F6" t="str">
            <v>T/S</v>
          </cell>
          <cell r="L6" t="str">
            <v>YEADE</v>
          </cell>
          <cell r="O6">
            <v>285</v>
          </cell>
          <cell r="Q6">
            <v>1823</v>
          </cell>
        </row>
        <row r="7">
          <cell r="B7" t="str">
            <v>SSLL</v>
          </cell>
          <cell r="C7" t="str">
            <v>MKGU101283</v>
          </cell>
          <cell r="D7">
            <v>9</v>
          </cell>
          <cell r="E7">
            <v>2200</v>
          </cell>
          <cell r="F7" t="str">
            <v>T/S</v>
          </cell>
          <cell r="L7" t="str">
            <v>YEADE</v>
          </cell>
          <cell r="O7">
            <v>285</v>
          </cell>
          <cell r="Q7">
            <v>1823</v>
          </cell>
        </row>
        <row r="8">
          <cell r="B8" t="str">
            <v>SSLL</v>
          </cell>
          <cell r="C8" t="str">
            <v>TGHU030343</v>
          </cell>
          <cell r="D8">
            <v>1</v>
          </cell>
          <cell r="E8">
            <v>2200</v>
          </cell>
          <cell r="F8" t="str">
            <v>T/S</v>
          </cell>
          <cell r="L8" t="str">
            <v>YEADE</v>
          </cell>
          <cell r="O8">
            <v>285</v>
          </cell>
          <cell r="Q8">
            <v>1823</v>
          </cell>
        </row>
        <row r="9">
          <cell r="B9" t="str">
            <v>SSLL</v>
          </cell>
          <cell r="C9" t="str">
            <v>WHLU800346</v>
          </cell>
          <cell r="D9">
            <v>0</v>
          </cell>
          <cell r="E9">
            <v>2200</v>
          </cell>
          <cell r="F9" t="str">
            <v>T/S</v>
          </cell>
          <cell r="L9" t="str">
            <v>YEADE</v>
          </cell>
          <cell r="O9">
            <v>285</v>
          </cell>
          <cell r="Q9">
            <v>1823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16F7-F8C8-4D18-87B1-FFDF0BF50D52}">
  <dimension ref="A1:J22"/>
  <sheetViews>
    <sheetView tabSelected="1" workbookViewId="0">
      <selection activeCell="D21" sqref="D21"/>
    </sheetView>
  </sheetViews>
  <sheetFormatPr defaultRowHeight="12.75" x14ac:dyDescent="0.2"/>
  <cols>
    <col min="1" max="1" width="9.140625" style="5"/>
    <col min="2" max="2" width="32" style="5" bestFit="1" customWidth="1"/>
    <col min="3" max="3" width="9.7109375" style="5" bestFit="1" customWidth="1"/>
    <col min="4" max="4" width="8" style="5" customWidth="1"/>
    <col min="5" max="5" width="15.7109375" style="5" bestFit="1" customWidth="1"/>
    <col min="6" max="6" width="9.140625" style="5"/>
    <col min="7" max="7" width="21" style="5" bestFit="1" customWidth="1"/>
    <col min="8" max="8" width="10.85546875" style="66" bestFit="1" customWidth="1"/>
    <col min="9" max="9" width="51.28515625" style="5" bestFit="1" customWidth="1"/>
    <col min="10" max="256" width="9.140625" style="5"/>
    <col min="257" max="257" width="32" style="5" bestFit="1" customWidth="1"/>
    <col min="258" max="258" width="6.5703125" style="5" bestFit="1" customWidth="1"/>
    <col min="259" max="259" width="9.7109375" style="5" bestFit="1" customWidth="1"/>
    <col min="260" max="260" width="8" style="5" customWidth="1"/>
    <col min="261" max="261" width="15.7109375" style="5" bestFit="1" customWidth="1"/>
    <col min="262" max="262" width="9.140625" style="5"/>
    <col min="263" max="263" width="21" style="5" bestFit="1" customWidth="1"/>
    <col min="264" max="264" width="10.85546875" style="5" bestFit="1" customWidth="1"/>
    <col min="265" max="265" width="51.28515625" style="5" bestFit="1" customWidth="1"/>
    <col min="266" max="512" width="9.140625" style="5"/>
    <col min="513" max="513" width="32" style="5" bestFit="1" customWidth="1"/>
    <col min="514" max="514" width="6.5703125" style="5" bestFit="1" customWidth="1"/>
    <col min="515" max="515" width="9.7109375" style="5" bestFit="1" customWidth="1"/>
    <col min="516" max="516" width="8" style="5" customWidth="1"/>
    <col min="517" max="517" width="15.7109375" style="5" bestFit="1" customWidth="1"/>
    <col min="518" max="518" width="9.140625" style="5"/>
    <col min="519" max="519" width="21" style="5" bestFit="1" customWidth="1"/>
    <col min="520" max="520" width="10.85546875" style="5" bestFit="1" customWidth="1"/>
    <col min="521" max="521" width="51.28515625" style="5" bestFit="1" customWidth="1"/>
    <col min="522" max="768" width="9.140625" style="5"/>
    <col min="769" max="769" width="32" style="5" bestFit="1" customWidth="1"/>
    <col min="770" max="770" width="6.5703125" style="5" bestFit="1" customWidth="1"/>
    <col min="771" max="771" width="9.7109375" style="5" bestFit="1" customWidth="1"/>
    <col min="772" max="772" width="8" style="5" customWidth="1"/>
    <col min="773" max="773" width="15.7109375" style="5" bestFit="1" customWidth="1"/>
    <col min="774" max="774" width="9.140625" style="5"/>
    <col min="775" max="775" width="21" style="5" bestFit="1" customWidth="1"/>
    <col min="776" max="776" width="10.85546875" style="5" bestFit="1" customWidth="1"/>
    <col min="777" max="777" width="51.28515625" style="5" bestFit="1" customWidth="1"/>
    <col min="778" max="1024" width="9.140625" style="5"/>
    <col min="1025" max="1025" width="32" style="5" bestFit="1" customWidth="1"/>
    <col min="1026" max="1026" width="6.5703125" style="5" bestFit="1" customWidth="1"/>
    <col min="1027" max="1027" width="9.7109375" style="5" bestFit="1" customWidth="1"/>
    <col min="1028" max="1028" width="8" style="5" customWidth="1"/>
    <col min="1029" max="1029" width="15.7109375" style="5" bestFit="1" customWidth="1"/>
    <col min="1030" max="1030" width="9.140625" style="5"/>
    <col min="1031" max="1031" width="21" style="5" bestFit="1" customWidth="1"/>
    <col min="1032" max="1032" width="10.85546875" style="5" bestFit="1" customWidth="1"/>
    <col min="1033" max="1033" width="51.28515625" style="5" bestFit="1" customWidth="1"/>
    <col min="1034" max="1280" width="9.140625" style="5"/>
    <col min="1281" max="1281" width="32" style="5" bestFit="1" customWidth="1"/>
    <col min="1282" max="1282" width="6.5703125" style="5" bestFit="1" customWidth="1"/>
    <col min="1283" max="1283" width="9.7109375" style="5" bestFit="1" customWidth="1"/>
    <col min="1284" max="1284" width="8" style="5" customWidth="1"/>
    <col min="1285" max="1285" width="15.7109375" style="5" bestFit="1" customWidth="1"/>
    <col min="1286" max="1286" width="9.140625" style="5"/>
    <col min="1287" max="1287" width="21" style="5" bestFit="1" customWidth="1"/>
    <col min="1288" max="1288" width="10.85546875" style="5" bestFit="1" customWidth="1"/>
    <col min="1289" max="1289" width="51.28515625" style="5" bestFit="1" customWidth="1"/>
    <col min="1290" max="1536" width="9.140625" style="5"/>
    <col min="1537" max="1537" width="32" style="5" bestFit="1" customWidth="1"/>
    <col min="1538" max="1538" width="6.5703125" style="5" bestFit="1" customWidth="1"/>
    <col min="1539" max="1539" width="9.7109375" style="5" bestFit="1" customWidth="1"/>
    <col min="1540" max="1540" width="8" style="5" customWidth="1"/>
    <col min="1541" max="1541" width="15.7109375" style="5" bestFit="1" customWidth="1"/>
    <col min="1542" max="1542" width="9.140625" style="5"/>
    <col min="1543" max="1543" width="21" style="5" bestFit="1" customWidth="1"/>
    <col min="1544" max="1544" width="10.85546875" style="5" bestFit="1" customWidth="1"/>
    <col min="1545" max="1545" width="51.28515625" style="5" bestFit="1" customWidth="1"/>
    <col min="1546" max="1792" width="9.140625" style="5"/>
    <col min="1793" max="1793" width="32" style="5" bestFit="1" customWidth="1"/>
    <col min="1794" max="1794" width="6.5703125" style="5" bestFit="1" customWidth="1"/>
    <col min="1795" max="1795" width="9.7109375" style="5" bestFit="1" customWidth="1"/>
    <col min="1796" max="1796" width="8" style="5" customWidth="1"/>
    <col min="1797" max="1797" width="15.7109375" style="5" bestFit="1" customWidth="1"/>
    <col min="1798" max="1798" width="9.140625" style="5"/>
    <col min="1799" max="1799" width="21" style="5" bestFit="1" customWidth="1"/>
    <col min="1800" max="1800" width="10.85546875" style="5" bestFit="1" customWidth="1"/>
    <col min="1801" max="1801" width="51.28515625" style="5" bestFit="1" customWidth="1"/>
    <col min="1802" max="2048" width="9.140625" style="5"/>
    <col min="2049" max="2049" width="32" style="5" bestFit="1" customWidth="1"/>
    <col min="2050" max="2050" width="6.5703125" style="5" bestFit="1" customWidth="1"/>
    <col min="2051" max="2051" width="9.7109375" style="5" bestFit="1" customWidth="1"/>
    <col min="2052" max="2052" width="8" style="5" customWidth="1"/>
    <col min="2053" max="2053" width="15.7109375" style="5" bestFit="1" customWidth="1"/>
    <col min="2054" max="2054" width="9.140625" style="5"/>
    <col min="2055" max="2055" width="21" style="5" bestFit="1" customWidth="1"/>
    <col min="2056" max="2056" width="10.85546875" style="5" bestFit="1" customWidth="1"/>
    <col min="2057" max="2057" width="51.28515625" style="5" bestFit="1" customWidth="1"/>
    <col min="2058" max="2304" width="9.140625" style="5"/>
    <col min="2305" max="2305" width="32" style="5" bestFit="1" customWidth="1"/>
    <col min="2306" max="2306" width="6.5703125" style="5" bestFit="1" customWidth="1"/>
    <col min="2307" max="2307" width="9.7109375" style="5" bestFit="1" customWidth="1"/>
    <col min="2308" max="2308" width="8" style="5" customWidth="1"/>
    <col min="2309" max="2309" width="15.7109375" style="5" bestFit="1" customWidth="1"/>
    <col min="2310" max="2310" width="9.140625" style="5"/>
    <col min="2311" max="2311" width="21" style="5" bestFit="1" customWidth="1"/>
    <col min="2312" max="2312" width="10.85546875" style="5" bestFit="1" customWidth="1"/>
    <col min="2313" max="2313" width="51.28515625" style="5" bestFit="1" customWidth="1"/>
    <col min="2314" max="2560" width="9.140625" style="5"/>
    <col min="2561" max="2561" width="32" style="5" bestFit="1" customWidth="1"/>
    <col min="2562" max="2562" width="6.5703125" style="5" bestFit="1" customWidth="1"/>
    <col min="2563" max="2563" width="9.7109375" style="5" bestFit="1" customWidth="1"/>
    <col min="2564" max="2564" width="8" style="5" customWidth="1"/>
    <col min="2565" max="2565" width="15.7109375" style="5" bestFit="1" customWidth="1"/>
    <col min="2566" max="2566" width="9.140625" style="5"/>
    <col min="2567" max="2567" width="21" style="5" bestFit="1" customWidth="1"/>
    <col min="2568" max="2568" width="10.85546875" style="5" bestFit="1" customWidth="1"/>
    <col min="2569" max="2569" width="51.28515625" style="5" bestFit="1" customWidth="1"/>
    <col min="2570" max="2816" width="9.140625" style="5"/>
    <col min="2817" max="2817" width="32" style="5" bestFit="1" customWidth="1"/>
    <col min="2818" max="2818" width="6.5703125" style="5" bestFit="1" customWidth="1"/>
    <col min="2819" max="2819" width="9.7109375" style="5" bestFit="1" customWidth="1"/>
    <col min="2820" max="2820" width="8" style="5" customWidth="1"/>
    <col min="2821" max="2821" width="15.7109375" style="5" bestFit="1" customWidth="1"/>
    <col min="2822" max="2822" width="9.140625" style="5"/>
    <col min="2823" max="2823" width="21" style="5" bestFit="1" customWidth="1"/>
    <col min="2824" max="2824" width="10.85546875" style="5" bestFit="1" customWidth="1"/>
    <col min="2825" max="2825" width="51.28515625" style="5" bestFit="1" customWidth="1"/>
    <col min="2826" max="3072" width="9.140625" style="5"/>
    <col min="3073" max="3073" width="32" style="5" bestFit="1" customWidth="1"/>
    <col min="3074" max="3074" width="6.5703125" style="5" bestFit="1" customWidth="1"/>
    <col min="3075" max="3075" width="9.7109375" style="5" bestFit="1" customWidth="1"/>
    <col min="3076" max="3076" width="8" style="5" customWidth="1"/>
    <col min="3077" max="3077" width="15.7109375" style="5" bestFit="1" customWidth="1"/>
    <col min="3078" max="3078" width="9.140625" style="5"/>
    <col min="3079" max="3079" width="21" style="5" bestFit="1" customWidth="1"/>
    <col min="3080" max="3080" width="10.85546875" style="5" bestFit="1" customWidth="1"/>
    <col min="3081" max="3081" width="51.28515625" style="5" bestFit="1" customWidth="1"/>
    <col min="3082" max="3328" width="9.140625" style="5"/>
    <col min="3329" max="3329" width="32" style="5" bestFit="1" customWidth="1"/>
    <col min="3330" max="3330" width="6.5703125" style="5" bestFit="1" customWidth="1"/>
    <col min="3331" max="3331" width="9.7109375" style="5" bestFit="1" customWidth="1"/>
    <col min="3332" max="3332" width="8" style="5" customWidth="1"/>
    <col min="3333" max="3333" width="15.7109375" style="5" bestFit="1" customWidth="1"/>
    <col min="3334" max="3334" width="9.140625" style="5"/>
    <col min="3335" max="3335" width="21" style="5" bestFit="1" customWidth="1"/>
    <col min="3336" max="3336" width="10.85546875" style="5" bestFit="1" customWidth="1"/>
    <col min="3337" max="3337" width="51.28515625" style="5" bestFit="1" customWidth="1"/>
    <col min="3338" max="3584" width="9.140625" style="5"/>
    <col min="3585" max="3585" width="32" style="5" bestFit="1" customWidth="1"/>
    <col min="3586" max="3586" width="6.5703125" style="5" bestFit="1" customWidth="1"/>
    <col min="3587" max="3587" width="9.7109375" style="5" bestFit="1" customWidth="1"/>
    <col min="3588" max="3588" width="8" style="5" customWidth="1"/>
    <col min="3589" max="3589" width="15.7109375" style="5" bestFit="1" customWidth="1"/>
    <col min="3590" max="3590" width="9.140625" style="5"/>
    <col min="3591" max="3591" width="21" style="5" bestFit="1" customWidth="1"/>
    <col min="3592" max="3592" width="10.85546875" style="5" bestFit="1" customWidth="1"/>
    <col min="3593" max="3593" width="51.28515625" style="5" bestFit="1" customWidth="1"/>
    <col min="3594" max="3840" width="9.140625" style="5"/>
    <col min="3841" max="3841" width="32" style="5" bestFit="1" customWidth="1"/>
    <col min="3842" max="3842" width="6.5703125" style="5" bestFit="1" customWidth="1"/>
    <col min="3843" max="3843" width="9.7109375" style="5" bestFit="1" customWidth="1"/>
    <col min="3844" max="3844" width="8" style="5" customWidth="1"/>
    <col min="3845" max="3845" width="15.7109375" style="5" bestFit="1" customWidth="1"/>
    <col min="3846" max="3846" width="9.140625" style="5"/>
    <col min="3847" max="3847" width="21" style="5" bestFit="1" customWidth="1"/>
    <col min="3848" max="3848" width="10.85546875" style="5" bestFit="1" customWidth="1"/>
    <col min="3849" max="3849" width="51.28515625" style="5" bestFit="1" customWidth="1"/>
    <col min="3850" max="4096" width="9.140625" style="5"/>
    <col min="4097" max="4097" width="32" style="5" bestFit="1" customWidth="1"/>
    <col min="4098" max="4098" width="6.5703125" style="5" bestFit="1" customWidth="1"/>
    <col min="4099" max="4099" width="9.7109375" style="5" bestFit="1" customWidth="1"/>
    <col min="4100" max="4100" width="8" style="5" customWidth="1"/>
    <col min="4101" max="4101" width="15.7109375" style="5" bestFit="1" customWidth="1"/>
    <col min="4102" max="4102" width="9.140625" style="5"/>
    <col min="4103" max="4103" width="21" style="5" bestFit="1" customWidth="1"/>
    <col min="4104" max="4104" width="10.85546875" style="5" bestFit="1" customWidth="1"/>
    <col min="4105" max="4105" width="51.28515625" style="5" bestFit="1" customWidth="1"/>
    <col min="4106" max="4352" width="9.140625" style="5"/>
    <col min="4353" max="4353" width="32" style="5" bestFit="1" customWidth="1"/>
    <col min="4354" max="4354" width="6.5703125" style="5" bestFit="1" customWidth="1"/>
    <col min="4355" max="4355" width="9.7109375" style="5" bestFit="1" customWidth="1"/>
    <col min="4356" max="4356" width="8" style="5" customWidth="1"/>
    <col min="4357" max="4357" width="15.7109375" style="5" bestFit="1" customWidth="1"/>
    <col min="4358" max="4358" width="9.140625" style="5"/>
    <col min="4359" max="4359" width="21" style="5" bestFit="1" customWidth="1"/>
    <col min="4360" max="4360" width="10.85546875" style="5" bestFit="1" customWidth="1"/>
    <col min="4361" max="4361" width="51.28515625" style="5" bestFit="1" customWidth="1"/>
    <col min="4362" max="4608" width="9.140625" style="5"/>
    <col min="4609" max="4609" width="32" style="5" bestFit="1" customWidth="1"/>
    <col min="4610" max="4610" width="6.5703125" style="5" bestFit="1" customWidth="1"/>
    <col min="4611" max="4611" width="9.7109375" style="5" bestFit="1" customWidth="1"/>
    <col min="4612" max="4612" width="8" style="5" customWidth="1"/>
    <col min="4613" max="4613" width="15.7109375" style="5" bestFit="1" customWidth="1"/>
    <col min="4614" max="4614" width="9.140625" style="5"/>
    <col min="4615" max="4615" width="21" style="5" bestFit="1" customWidth="1"/>
    <col min="4616" max="4616" width="10.85546875" style="5" bestFit="1" customWidth="1"/>
    <col min="4617" max="4617" width="51.28515625" style="5" bestFit="1" customWidth="1"/>
    <col min="4618" max="4864" width="9.140625" style="5"/>
    <col min="4865" max="4865" width="32" style="5" bestFit="1" customWidth="1"/>
    <col min="4866" max="4866" width="6.5703125" style="5" bestFit="1" customWidth="1"/>
    <col min="4867" max="4867" width="9.7109375" style="5" bestFit="1" customWidth="1"/>
    <col min="4868" max="4868" width="8" style="5" customWidth="1"/>
    <col min="4869" max="4869" width="15.7109375" style="5" bestFit="1" customWidth="1"/>
    <col min="4870" max="4870" width="9.140625" style="5"/>
    <col min="4871" max="4871" width="21" style="5" bestFit="1" customWidth="1"/>
    <col min="4872" max="4872" width="10.85546875" style="5" bestFit="1" customWidth="1"/>
    <col min="4873" max="4873" width="51.28515625" style="5" bestFit="1" customWidth="1"/>
    <col min="4874" max="5120" width="9.140625" style="5"/>
    <col min="5121" max="5121" width="32" style="5" bestFit="1" customWidth="1"/>
    <col min="5122" max="5122" width="6.5703125" style="5" bestFit="1" customWidth="1"/>
    <col min="5123" max="5123" width="9.7109375" style="5" bestFit="1" customWidth="1"/>
    <col min="5124" max="5124" width="8" style="5" customWidth="1"/>
    <col min="5125" max="5125" width="15.7109375" style="5" bestFit="1" customWidth="1"/>
    <col min="5126" max="5126" width="9.140625" style="5"/>
    <col min="5127" max="5127" width="21" style="5" bestFit="1" customWidth="1"/>
    <col min="5128" max="5128" width="10.85546875" style="5" bestFit="1" customWidth="1"/>
    <col min="5129" max="5129" width="51.28515625" style="5" bestFit="1" customWidth="1"/>
    <col min="5130" max="5376" width="9.140625" style="5"/>
    <col min="5377" max="5377" width="32" style="5" bestFit="1" customWidth="1"/>
    <col min="5378" max="5378" width="6.5703125" style="5" bestFit="1" customWidth="1"/>
    <col min="5379" max="5379" width="9.7109375" style="5" bestFit="1" customWidth="1"/>
    <col min="5380" max="5380" width="8" style="5" customWidth="1"/>
    <col min="5381" max="5381" width="15.7109375" style="5" bestFit="1" customWidth="1"/>
    <col min="5382" max="5382" width="9.140625" style="5"/>
    <col min="5383" max="5383" width="21" style="5" bestFit="1" customWidth="1"/>
    <col min="5384" max="5384" width="10.85546875" style="5" bestFit="1" customWidth="1"/>
    <col min="5385" max="5385" width="51.28515625" style="5" bestFit="1" customWidth="1"/>
    <col min="5386" max="5632" width="9.140625" style="5"/>
    <col min="5633" max="5633" width="32" style="5" bestFit="1" customWidth="1"/>
    <col min="5634" max="5634" width="6.5703125" style="5" bestFit="1" customWidth="1"/>
    <col min="5635" max="5635" width="9.7109375" style="5" bestFit="1" customWidth="1"/>
    <col min="5636" max="5636" width="8" style="5" customWidth="1"/>
    <col min="5637" max="5637" width="15.7109375" style="5" bestFit="1" customWidth="1"/>
    <col min="5638" max="5638" width="9.140625" style="5"/>
    <col min="5639" max="5639" width="21" style="5" bestFit="1" customWidth="1"/>
    <col min="5640" max="5640" width="10.85546875" style="5" bestFit="1" customWidth="1"/>
    <col min="5641" max="5641" width="51.28515625" style="5" bestFit="1" customWidth="1"/>
    <col min="5642" max="5888" width="9.140625" style="5"/>
    <col min="5889" max="5889" width="32" style="5" bestFit="1" customWidth="1"/>
    <col min="5890" max="5890" width="6.5703125" style="5" bestFit="1" customWidth="1"/>
    <col min="5891" max="5891" width="9.7109375" style="5" bestFit="1" customWidth="1"/>
    <col min="5892" max="5892" width="8" style="5" customWidth="1"/>
    <col min="5893" max="5893" width="15.7109375" style="5" bestFit="1" customWidth="1"/>
    <col min="5894" max="5894" width="9.140625" style="5"/>
    <col min="5895" max="5895" width="21" style="5" bestFit="1" customWidth="1"/>
    <col min="5896" max="5896" width="10.85546875" style="5" bestFit="1" customWidth="1"/>
    <col min="5897" max="5897" width="51.28515625" style="5" bestFit="1" customWidth="1"/>
    <col min="5898" max="6144" width="9.140625" style="5"/>
    <col min="6145" max="6145" width="32" style="5" bestFit="1" customWidth="1"/>
    <col min="6146" max="6146" width="6.5703125" style="5" bestFit="1" customWidth="1"/>
    <col min="6147" max="6147" width="9.7109375" style="5" bestFit="1" customWidth="1"/>
    <col min="6148" max="6148" width="8" style="5" customWidth="1"/>
    <col min="6149" max="6149" width="15.7109375" style="5" bestFit="1" customWidth="1"/>
    <col min="6150" max="6150" width="9.140625" style="5"/>
    <col min="6151" max="6151" width="21" style="5" bestFit="1" customWidth="1"/>
    <col min="6152" max="6152" width="10.85546875" style="5" bestFit="1" customWidth="1"/>
    <col min="6153" max="6153" width="51.28515625" style="5" bestFit="1" customWidth="1"/>
    <col min="6154" max="6400" width="9.140625" style="5"/>
    <col min="6401" max="6401" width="32" style="5" bestFit="1" customWidth="1"/>
    <col min="6402" max="6402" width="6.5703125" style="5" bestFit="1" customWidth="1"/>
    <col min="6403" max="6403" width="9.7109375" style="5" bestFit="1" customWidth="1"/>
    <col min="6404" max="6404" width="8" style="5" customWidth="1"/>
    <col min="6405" max="6405" width="15.7109375" style="5" bestFit="1" customWidth="1"/>
    <col min="6406" max="6406" width="9.140625" style="5"/>
    <col min="6407" max="6407" width="21" style="5" bestFit="1" customWidth="1"/>
    <col min="6408" max="6408" width="10.85546875" style="5" bestFit="1" customWidth="1"/>
    <col min="6409" max="6409" width="51.28515625" style="5" bestFit="1" customWidth="1"/>
    <col min="6410" max="6656" width="9.140625" style="5"/>
    <col min="6657" max="6657" width="32" style="5" bestFit="1" customWidth="1"/>
    <col min="6658" max="6658" width="6.5703125" style="5" bestFit="1" customWidth="1"/>
    <col min="6659" max="6659" width="9.7109375" style="5" bestFit="1" customWidth="1"/>
    <col min="6660" max="6660" width="8" style="5" customWidth="1"/>
    <col min="6661" max="6661" width="15.7109375" style="5" bestFit="1" customWidth="1"/>
    <col min="6662" max="6662" width="9.140625" style="5"/>
    <col min="6663" max="6663" width="21" style="5" bestFit="1" customWidth="1"/>
    <col min="6664" max="6664" width="10.85546875" style="5" bestFit="1" customWidth="1"/>
    <col min="6665" max="6665" width="51.28515625" style="5" bestFit="1" customWidth="1"/>
    <col min="6666" max="6912" width="9.140625" style="5"/>
    <col min="6913" max="6913" width="32" style="5" bestFit="1" customWidth="1"/>
    <col min="6914" max="6914" width="6.5703125" style="5" bestFit="1" customWidth="1"/>
    <col min="6915" max="6915" width="9.7109375" style="5" bestFit="1" customWidth="1"/>
    <col min="6916" max="6916" width="8" style="5" customWidth="1"/>
    <col min="6917" max="6917" width="15.7109375" style="5" bestFit="1" customWidth="1"/>
    <col min="6918" max="6918" width="9.140625" style="5"/>
    <col min="6919" max="6919" width="21" style="5" bestFit="1" customWidth="1"/>
    <col min="6920" max="6920" width="10.85546875" style="5" bestFit="1" customWidth="1"/>
    <col min="6921" max="6921" width="51.28515625" style="5" bestFit="1" customWidth="1"/>
    <col min="6922" max="7168" width="9.140625" style="5"/>
    <col min="7169" max="7169" width="32" style="5" bestFit="1" customWidth="1"/>
    <col min="7170" max="7170" width="6.5703125" style="5" bestFit="1" customWidth="1"/>
    <col min="7171" max="7171" width="9.7109375" style="5" bestFit="1" customWidth="1"/>
    <col min="7172" max="7172" width="8" style="5" customWidth="1"/>
    <col min="7173" max="7173" width="15.7109375" style="5" bestFit="1" customWidth="1"/>
    <col min="7174" max="7174" width="9.140625" style="5"/>
    <col min="7175" max="7175" width="21" style="5" bestFit="1" customWidth="1"/>
    <col min="7176" max="7176" width="10.85546875" style="5" bestFit="1" customWidth="1"/>
    <col min="7177" max="7177" width="51.28515625" style="5" bestFit="1" customWidth="1"/>
    <col min="7178" max="7424" width="9.140625" style="5"/>
    <col min="7425" max="7425" width="32" style="5" bestFit="1" customWidth="1"/>
    <col min="7426" max="7426" width="6.5703125" style="5" bestFit="1" customWidth="1"/>
    <col min="7427" max="7427" width="9.7109375" style="5" bestFit="1" customWidth="1"/>
    <col min="7428" max="7428" width="8" style="5" customWidth="1"/>
    <col min="7429" max="7429" width="15.7109375" style="5" bestFit="1" customWidth="1"/>
    <col min="7430" max="7430" width="9.140625" style="5"/>
    <col min="7431" max="7431" width="21" style="5" bestFit="1" customWidth="1"/>
    <col min="7432" max="7432" width="10.85546875" style="5" bestFit="1" customWidth="1"/>
    <col min="7433" max="7433" width="51.28515625" style="5" bestFit="1" customWidth="1"/>
    <col min="7434" max="7680" width="9.140625" style="5"/>
    <col min="7681" max="7681" width="32" style="5" bestFit="1" customWidth="1"/>
    <col min="7682" max="7682" width="6.5703125" style="5" bestFit="1" customWidth="1"/>
    <col min="7683" max="7683" width="9.7109375" style="5" bestFit="1" customWidth="1"/>
    <col min="7684" max="7684" width="8" style="5" customWidth="1"/>
    <col min="7685" max="7685" width="15.7109375" style="5" bestFit="1" customWidth="1"/>
    <col min="7686" max="7686" width="9.140625" style="5"/>
    <col min="7687" max="7687" width="21" style="5" bestFit="1" customWidth="1"/>
    <col min="7688" max="7688" width="10.85546875" style="5" bestFit="1" customWidth="1"/>
    <col min="7689" max="7689" width="51.28515625" style="5" bestFit="1" customWidth="1"/>
    <col min="7690" max="7936" width="9.140625" style="5"/>
    <col min="7937" max="7937" width="32" style="5" bestFit="1" customWidth="1"/>
    <col min="7938" max="7938" width="6.5703125" style="5" bestFit="1" customWidth="1"/>
    <col min="7939" max="7939" width="9.7109375" style="5" bestFit="1" customWidth="1"/>
    <col min="7940" max="7940" width="8" style="5" customWidth="1"/>
    <col min="7941" max="7941" width="15.7109375" style="5" bestFit="1" customWidth="1"/>
    <col min="7942" max="7942" width="9.140625" style="5"/>
    <col min="7943" max="7943" width="21" style="5" bestFit="1" customWidth="1"/>
    <col min="7944" max="7944" width="10.85546875" style="5" bestFit="1" customWidth="1"/>
    <col min="7945" max="7945" width="51.28515625" style="5" bestFit="1" customWidth="1"/>
    <col min="7946" max="8192" width="9.140625" style="5"/>
    <col min="8193" max="8193" width="32" style="5" bestFit="1" customWidth="1"/>
    <col min="8194" max="8194" width="6.5703125" style="5" bestFit="1" customWidth="1"/>
    <col min="8195" max="8195" width="9.7109375" style="5" bestFit="1" customWidth="1"/>
    <col min="8196" max="8196" width="8" style="5" customWidth="1"/>
    <col min="8197" max="8197" width="15.7109375" style="5" bestFit="1" customWidth="1"/>
    <col min="8198" max="8198" width="9.140625" style="5"/>
    <col min="8199" max="8199" width="21" style="5" bestFit="1" customWidth="1"/>
    <col min="8200" max="8200" width="10.85546875" style="5" bestFit="1" customWidth="1"/>
    <col min="8201" max="8201" width="51.28515625" style="5" bestFit="1" customWidth="1"/>
    <col min="8202" max="8448" width="9.140625" style="5"/>
    <col min="8449" max="8449" width="32" style="5" bestFit="1" customWidth="1"/>
    <col min="8450" max="8450" width="6.5703125" style="5" bestFit="1" customWidth="1"/>
    <col min="8451" max="8451" width="9.7109375" style="5" bestFit="1" customWidth="1"/>
    <col min="8452" max="8452" width="8" style="5" customWidth="1"/>
    <col min="8453" max="8453" width="15.7109375" style="5" bestFit="1" customWidth="1"/>
    <col min="8454" max="8454" width="9.140625" style="5"/>
    <col min="8455" max="8455" width="21" style="5" bestFit="1" customWidth="1"/>
    <col min="8456" max="8456" width="10.85546875" style="5" bestFit="1" customWidth="1"/>
    <col min="8457" max="8457" width="51.28515625" style="5" bestFit="1" customWidth="1"/>
    <col min="8458" max="8704" width="9.140625" style="5"/>
    <col min="8705" max="8705" width="32" style="5" bestFit="1" customWidth="1"/>
    <col min="8706" max="8706" width="6.5703125" style="5" bestFit="1" customWidth="1"/>
    <col min="8707" max="8707" width="9.7109375" style="5" bestFit="1" customWidth="1"/>
    <col min="8708" max="8708" width="8" style="5" customWidth="1"/>
    <col min="8709" max="8709" width="15.7109375" style="5" bestFit="1" customWidth="1"/>
    <col min="8710" max="8710" width="9.140625" style="5"/>
    <col min="8711" max="8711" width="21" style="5" bestFit="1" customWidth="1"/>
    <col min="8712" max="8712" width="10.85546875" style="5" bestFit="1" customWidth="1"/>
    <col min="8713" max="8713" width="51.28515625" style="5" bestFit="1" customWidth="1"/>
    <col min="8714" max="8960" width="9.140625" style="5"/>
    <col min="8961" max="8961" width="32" style="5" bestFit="1" customWidth="1"/>
    <col min="8962" max="8962" width="6.5703125" style="5" bestFit="1" customWidth="1"/>
    <col min="8963" max="8963" width="9.7109375" style="5" bestFit="1" customWidth="1"/>
    <col min="8964" max="8964" width="8" style="5" customWidth="1"/>
    <col min="8965" max="8965" width="15.7109375" style="5" bestFit="1" customWidth="1"/>
    <col min="8966" max="8966" width="9.140625" style="5"/>
    <col min="8967" max="8967" width="21" style="5" bestFit="1" customWidth="1"/>
    <col min="8968" max="8968" width="10.85546875" style="5" bestFit="1" customWidth="1"/>
    <col min="8969" max="8969" width="51.28515625" style="5" bestFit="1" customWidth="1"/>
    <col min="8970" max="9216" width="9.140625" style="5"/>
    <col min="9217" max="9217" width="32" style="5" bestFit="1" customWidth="1"/>
    <col min="9218" max="9218" width="6.5703125" style="5" bestFit="1" customWidth="1"/>
    <col min="9219" max="9219" width="9.7109375" style="5" bestFit="1" customWidth="1"/>
    <col min="9220" max="9220" width="8" style="5" customWidth="1"/>
    <col min="9221" max="9221" width="15.7109375" style="5" bestFit="1" customWidth="1"/>
    <col min="9222" max="9222" width="9.140625" style="5"/>
    <col min="9223" max="9223" width="21" style="5" bestFit="1" customWidth="1"/>
    <col min="9224" max="9224" width="10.85546875" style="5" bestFit="1" customWidth="1"/>
    <col min="9225" max="9225" width="51.28515625" style="5" bestFit="1" customWidth="1"/>
    <col min="9226" max="9472" width="9.140625" style="5"/>
    <col min="9473" max="9473" width="32" style="5" bestFit="1" customWidth="1"/>
    <col min="9474" max="9474" width="6.5703125" style="5" bestFit="1" customWidth="1"/>
    <col min="9475" max="9475" width="9.7109375" style="5" bestFit="1" customWidth="1"/>
    <col min="9476" max="9476" width="8" style="5" customWidth="1"/>
    <col min="9477" max="9477" width="15.7109375" style="5" bestFit="1" customWidth="1"/>
    <col min="9478" max="9478" width="9.140625" style="5"/>
    <col min="9479" max="9479" width="21" style="5" bestFit="1" customWidth="1"/>
    <col min="9480" max="9480" width="10.85546875" style="5" bestFit="1" customWidth="1"/>
    <col min="9481" max="9481" width="51.28515625" style="5" bestFit="1" customWidth="1"/>
    <col min="9482" max="9728" width="9.140625" style="5"/>
    <col min="9729" max="9729" width="32" style="5" bestFit="1" customWidth="1"/>
    <col min="9730" max="9730" width="6.5703125" style="5" bestFit="1" customWidth="1"/>
    <col min="9731" max="9731" width="9.7109375" style="5" bestFit="1" customWidth="1"/>
    <col min="9732" max="9732" width="8" style="5" customWidth="1"/>
    <col min="9733" max="9733" width="15.7109375" style="5" bestFit="1" customWidth="1"/>
    <col min="9734" max="9734" width="9.140625" style="5"/>
    <col min="9735" max="9735" width="21" style="5" bestFit="1" customWidth="1"/>
    <col min="9736" max="9736" width="10.85546875" style="5" bestFit="1" customWidth="1"/>
    <col min="9737" max="9737" width="51.28515625" style="5" bestFit="1" customWidth="1"/>
    <col min="9738" max="9984" width="9.140625" style="5"/>
    <col min="9985" max="9985" width="32" style="5" bestFit="1" customWidth="1"/>
    <col min="9986" max="9986" width="6.5703125" style="5" bestFit="1" customWidth="1"/>
    <col min="9987" max="9987" width="9.7109375" style="5" bestFit="1" customWidth="1"/>
    <col min="9988" max="9988" width="8" style="5" customWidth="1"/>
    <col min="9989" max="9989" width="15.7109375" style="5" bestFit="1" customWidth="1"/>
    <col min="9990" max="9990" width="9.140625" style="5"/>
    <col min="9991" max="9991" width="21" style="5" bestFit="1" customWidth="1"/>
    <col min="9992" max="9992" width="10.85546875" style="5" bestFit="1" customWidth="1"/>
    <col min="9993" max="9993" width="51.28515625" style="5" bestFit="1" customWidth="1"/>
    <col min="9994" max="10240" width="9.140625" style="5"/>
    <col min="10241" max="10241" width="32" style="5" bestFit="1" customWidth="1"/>
    <col min="10242" max="10242" width="6.5703125" style="5" bestFit="1" customWidth="1"/>
    <col min="10243" max="10243" width="9.7109375" style="5" bestFit="1" customWidth="1"/>
    <col min="10244" max="10244" width="8" style="5" customWidth="1"/>
    <col min="10245" max="10245" width="15.7109375" style="5" bestFit="1" customWidth="1"/>
    <col min="10246" max="10246" width="9.140625" style="5"/>
    <col min="10247" max="10247" width="21" style="5" bestFit="1" customWidth="1"/>
    <col min="10248" max="10248" width="10.85546875" style="5" bestFit="1" customWidth="1"/>
    <col min="10249" max="10249" width="51.28515625" style="5" bestFit="1" customWidth="1"/>
    <col min="10250" max="10496" width="9.140625" style="5"/>
    <col min="10497" max="10497" width="32" style="5" bestFit="1" customWidth="1"/>
    <col min="10498" max="10498" width="6.5703125" style="5" bestFit="1" customWidth="1"/>
    <col min="10499" max="10499" width="9.7109375" style="5" bestFit="1" customWidth="1"/>
    <col min="10500" max="10500" width="8" style="5" customWidth="1"/>
    <col min="10501" max="10501" width="15.7109375" style="5" bestFit="1" customWidth="1"/>
    <col min="10502" max="10502" width="9.140625" style="5"/>
    <col min="10503" max="10503" width="21" style="5" bestFit="1" customWidth="1"/>
    <col min="10504" max="10504" width="10.85546875" style="5" bestFit="1" customWidth="1"/>
    <col min="10505" max="10505" width="51.28515625" style="5" bestFit="1" customWidth="1"/>
    <col min="10506" max="10752" width="9.140625" style="5"/>
    <col min="10753" max="10753" width="32" style="5" bestFit="1" customWidth="1"/>
    <col min="10754" max="10754" width="6.5703125" style="5" bestFit="1" customWidth="1"/>
    <col min="10755" max="10755" width="9.7109375" style="5" bestFit="1" customWidth="1"/>
    <col min="10756" max="10756" width="8" style="5" customWidth="1"/>
    <col min="10757" max="10757" width="15.7109375" style="5" bestFit="1" customWidth="1"/>
    <col min="10758" max="10758" width="9.140625" style="5"/>
    <col min="10759" max="10759" width="21" style="5" bestFit="1" customWidth="1"/>
    <col min="10760" max="10760" width="10.85546875" style="5" bestFit="1" customWidth="1"/>
    <col min="10761" max="10761" width="51.28515625" style="5" bestFit="1" customWidth="1"/>
    <col min="10762" max="11008" width="9.140625" style="5"/>
    <col min="11009" max="11009" width="32" style="5" bestFit="1" customWidth="1"/>
    <col min="11010" max="11010" width="6.5703125" style="5" bestFit="1" customWidth="1"/>
    <col min="11011" max="11011" width="9.7109375" style="5" bestFit="1" customWidth="1"/>
    <col min="11012" max="11012" width="8" style="5" customWidth="1"/>
    <col min="11013" max="11013" width="15.7109375" style="5" bestFit="1" customWidth="1"/>
    <col min="11014" max="11014" width="9.140625" style="5"/>
    <col min="11015" max="11015" width="21" style="5" bestFit="1" customWidth="1"/>
    <col min="11016" max="11016" width="10.85546875" style="5" bestFit="1" customWidth="1"/>
    <col min="11017" max="11017" width="51.28515625" style="5" bestFit="1" customWidth="1"/>
    <col min="11018" max="11264" width="9.140625" style="5"/>
    <col min="11265" max="11265" width="32" style="5" bestFit="1" customWidth="1"/>
    <col min="11266" max="11266" width="6.5703125" style="5" bestFit="1" customWidth="1"/>
    <col min="11267" max="11267" width="9.7109375" style="5" bestFit="1" customWidth="1"/>
    <col min="11268" max="11268" width="8" style="5" customWidth="1"/>
    <col min="11269" max="11269" width="15.7109375" style="5" bestFit="1" customWidth="1"/>
    <col min="11270" max="11270" width="9.140625" style="5"/>
    <col min="11271" max="11271" width="21" style="5" bestFit="1" customWidth="1"/>
    <col min="11272" max="11272" width="10.85546875" style="5" bestFit="1" customWidth="1"/>
    <col min="11273" max="11273" width="51.28515625" style="5" bestFit="1" customWidth="1"/>
    <col min="11274" max="11520" width="9.140625" style="5"/>
    <col min="11521" max="11521" width="32" style="5" bestFit="1" customWidth="1"/>
    <col min="11522" max="11522" width="6.5703125" style="5" bestFit="1" customWidth="1"/>
    <col min="11523" max="11523" width="9.7109375" style="5" bestFit="1" customWidth="1"/>
    <col min="11524" max="11524" width="8" style="5" customWidth="1"/>
    <col min="11525" max="11525" width="15.7109375" style="5" bestFit="1" customWidth="1"/>
    <col min="11526" max="11526" width="9.140625" style="5"/>
    <col min="11527" max="11527" width="21" style="5" bestFit="1" customWidth="1"/>
    <col min="11528" max="11528" width="10.85546875" style="5" bestFit="1" customWidth="1"/>
    <col min="11529" max="11529" width="51.28515625" style="5" bestFit="1" customWidth="1"/>
    <col min="11530" max="11776" width="9.140625" style="5"/>
    <col min="11777" max="11777" width="32" style="5" bestFit="1" customWidth="1"/>
    <col min="11778" max="11778" width="6.5703125" style="5" bestFit="1" customWidth="1"/>
    <col min="11779" max="11779" width="9.7109375" style="5" bestFit="1" customWidth="1"/>
    <col min="11780" max="11780" width="8" style="5" customWidth="1"/>
    <col min="11781" max="11781" width="15.7109375" style="5" bestFit="1" customWidth="1"/>
    <col min="11782" max="11782" width="9.140625" style="5"/>
    <col min="11783" max="11783" width="21" style="5" bestFit="1" customWidth="1"/>
    <col min="11784" max="11784" width="10.85546875" style="5" bestFit="1" customWidth="1"/>
    <col min="11785" max="11785" width="51.28515625" style="5" bestFit="1" customWidth="1"/>
    <col min="11786" max="12032" width="9.140625" style="5"/>
    <col min="12033" max="12033" width="32" style="5" bestFit="1" customWidth="1"/>
    <col min="12034" max="12034" width="6.5703125" style="5" bestFit="1" customWidth="1"/>
    <col min="12035" max="12035" width="9.7109375" style="5" bestFit="1" customWidth="1"/>
    <col min="12036" max="12036" width="8" style="5" customWidth="1"/>
    <col min="12037" max="12037" width="15.7109375" style="5" bestFit="1" customWidth="1"/>
    <col min="12038" max="12038" width="9.140625" style="5"/>
    <col min="12039" max="12039" width="21" style="5" bestFit="1" customWidth="1"/>
    <col min="12040" max="12040" width="10.85546875" style="5" bestFit="1" customWidth="1"/>
    <col min="12041" max="12041" width="51.28515625" style="5" bestFit="1" customWidth="1"/>
    <col min="12042" max="12288" width="9.140625" style="5"/>
    <col min="12289" max="12289" width="32" style="5" bestFit="1" customWidth="1"/>
    <col min="12290" max="12290" width="6.5703125" style="5" bestFit="1" customWidth="1"/>
    <col min="12291" max="12291" width="9.7109375" style="5" bestFit="1" customWidth="1"/>
    <col min="12292" max="12292" width="8" style="5" customWidth="1"/>
    <col min="12293" max="12293" width="15.7109375" style="5" bestFit="1" customWidth="1"/>
    <col min="12294" max="12294" width="9.140625" style="5"/>
    <col min="12295" max="12295" width="21" style="5" bestFit="1" customWidth="1"/>
    <col min="12296" max="12296" width="10.85546875" style="5" bestFit="1" customWidth="1"/>
    <col min="12297" max="12297" width="51.28515625" style="5" bestFit="1" customWidth="1"/>
    <col min="12298" max="12544" width="9.140625" style="5"/>
    <col min="12545" max="12545" width="32" style="5" bestFit="1" customWidth="1"/>
    <col min="12546" max="12546" width="6.5703125" style="5" bestFit="1" customWidth="1"/>
    <col min="12547" max="12547" width="9.7109375" style="5" bestFit="1" customWidth="1"/>
    <col min="12548" max="12548" width="8" style="5" customWidth="1"/>
    <col min="12549" max="12549" width="15.7109375" style="5" bestFit="1" customWidth="1"/>
    <col min="12550" max="12550" width="9.140625" style="5"/>
    <col min="12551" max="12551" width="21" style="5" bestFit="1" customWidth="1"/>
    <col min="12552" max="12552" width="10.85546875" style="5" bestFit="1" customWidth="1"/>
    <col min="12553" max="12553" width="51.28515625" style="5" bestFit="1" customWidth="1"/>
    <col min="12554" max="12800" width="9.140625" style="5"/>
    <col min="12801" max="12801" width="32" style="5" bestFit="1" customWidth="1"/>
    <col min="12802" max="12802" width="6.5703125" style="5" bestFit="1" customWidth="1"/>
    <col min="12803" max="12803" width="9.7109375" style="5" bestFit="1" customWidth="1"/>
    <col min="12804" max="12804" width="8" style="5" customWidth="1"/>
    <col min="12805" max="12805" width="15.7109375" style="5" bestFit="1" customWidth="1"/>
    <col min="12806" max="12806" width="9.140625" style="5"/>
    <col min="12807" max="12807" width="21" style="5" bestFit="1" customWidth="1"/>
    <col min="12808" max="12808" width="10.85546875" style="5" bestFit="1" customWidth="1"/>
    <col min="12809" max="12809" width="51.28515625" style="5" bestFit="1" customWidth="1"/>
    <col min="12810" max="13056" width="9.140625" style="5"/>
    <col min="13057" max="13057" width="32" style="5" bestFit="1" customWidth="1"/>
    <col min="13058" max="13058" width="6.5703125" style="5" bestFit="1" customWidth="1"/>
    <col min="13059" max="13059" width="9.7109375" style="5" bestFit="1" customWidth="1"/>
    <col min="13060" max="13060" width="8" style="5" customWidth="1"/>
    <col min="13061" max="13061" width="15.7109375" style="5" bestFit="1" customWidth="1"/>
    <col min="13062" max="13062" width="9.140625" style="5"/>
    <col min="13063" max="13063" width="21" style="5" bestFit="1" customWidth="1"/>
    <col min="13064" max="13064" width="10.85546875" style="5" bestFit="1" customWidth="1"/>
    <col min="13065" max="13065" width="51.28515625" style="5" bestFit="1" customWidth="1"/>
    <col min="13066" max="13312" width="9.140625" style="5"/>
    <col min="13313" max="13313" width="32" style="5" bestFit="1" customWidth="1"/>
    <col min="13314" max="13314" width="6.5703125" style="5" bestFit="1" customWidth="1"/>
    <col min="13315" max="13315" width="9.7109375" style="5" bestFit="1" customWidth="1"/>
    <col min="13316" max="13316" width="8" style="5" customWidth="1"/>
    <col min="13317" max="13317" width="15.7109375" style="5" bestFit="1" customWidth="1"/>
    <col min="13318" max="13318" width="9.140625" style="5"/>
    <col min="13319" max="13319" width="21" style="5" bestFit="1" customWidth="1"/>
    <col min="13320" max="13320" width="10.85546875" style="5" bestFit="1" customWidth="1"/>
    <col min="13321" max="13321" width="51.28515625" style="5" bestFit="1" customWidth="1"/>
    <col min="13322" max="13568" width="9.140625" style="5"/>
    <col min="13569" max="13569" width="32" style="5" bestFit="1" customWidth="1"/>
    <col min="13570" max="13570" width="6.5703125" style="5" bestFit="1" customWidth="1"/>
    <col min="13571" max="13571" width="9.7109375" style="5" bestFit="1" customWidth="1"/>
    <col min="13572" max="13572" width="8" style="5" customWidth="1"/>
    <col min="13573" max="13573" width="15.7109375" style="5" bestFit="1" customWidth="1"/>
    <col min="13574" max="13574" width="9.140625" style="5"/>
    <col min="13575" max="13575" width="21" style="5" bestFit="1" customWidth="1"/>
    <col min="13576" max="13576" width="10.85546875" style="5" bestFit="1" customWidth="1"/>
    <col min="13577" max="13577" width="51.28515625" style="5" bestFit="1" customWidth="1"/>
    <col min="13578" max="13824" width="9.140625" style="5"/>
    <col min="13825" max="13825" width="32" style="5" bestFit="1" customWidth="1"/>
    <col min="13826" max="13826" width="6.5703125" style="5" bestFit="1" customWidth="1"/>
    <col min="13827" max="13827" width="9.7109375" style="5" bestFit="1" customWidth="1"/>
    <col min="13828" max="13828" width="8" style="5" customWidth="1"/>
    <col min="13829" max="13829" width="15.7109375" style="5" bestFit="1" customWidth="1"/>
    <col min="13830" max="13830" width="9.140625" style="5"/>
    <col min="13831" max="13831" width="21" style="5" bestFit="1" customWidth="1"/>
    <col min="13832" max="13832" width="10.85546875" style="5" bestFit="1" customWidth="1"/>
    <col min="13833" max="13833" width="51.28515625" style="5" bestFit="1" customWidth="1"/>
    <col min="13834" max="14080" width="9.140625" style="5"/>
    <col min="14081" max="14081" width="32" style="5" bestFit="1" customWidth="1"/>
    <col min="14082" max="14082" width="6.5703125" style="5" bestFit="1" customWidth="1"/>
    <col min="14083" max="14083" width="9.7109375" style="5" bestFit="1" customWidth="1"/>
    <col min="14084" max="14084" width="8" style="5" customWidth="1"/>
    <col min="14085" max="14085" width="15.7109375" style="5" bestFit="1" customWidth="1"/>
    <col min="14086" max="14086" width="9.140625" style="5"/>
    <col min="14087" max="14087" width="21" style="5" bestFit="1" customWidth="1"/>
    <col min="14088" max="14088" width="10.85546875" style="5" bestFit="1" customWidth="1"/>
    <col min="14089" max="14089" width="51.28515625" style="5" bestFit="1" customWidth="1"/>
    <col min="14090" max="14336" width="9.140625" style="5"/>
    <col min="14337" max="14337" width="32" style="5" bestFit="1" customWidth="1"/>
    <col min="14338" max="14338" width="6.5703125" style="5" bestFit="1" customWidth="1"/>
    <col min="14339" max="14339" width="9.7109375" style="5" bestFit="1" customWidth="1"/>
    <col min="14340" max="14340" width="8" style="5" customWidth="1"/>
    <col min="14341" max="14341" width="15.7109375" style="5" bestFit="1" customWidth="1"/>
    <col min="14342" max="14342" width="9.140625" style="5"/>
    <col min="14343" max="14343" width="21" style="5" bestFit="1" customWidth="1"/>
    <col min="14344" max="14344" width="10.85546875" style="5" bestFit="1" customWidth="1"/>
    <col min="14345" max="14345" width="51.28515625" style="5" bestFit="1" customWidth="1"/>
    <col min="14346" max="14592" width="9.140625" style="5"/>
    <col min="14593" max="14593" width="32" style="5" bestFit="1" customWidth="1"/>
    <col min="14594" max="14594" width="6.5703125" style="5" bestFit="1" customWidth="1"/>
    <col min="14595" max="14595" width="9.7109375" style="5" bestFit="1" customWidth="1"/>
    <col min="14596" max="14596" width="8" style="5" customWidth="1"/>
    <col min="14597" max="14597" width="15.7109375" style="5" bestFit="1" customWidth="1"/>
    <col min="14598" max="14598" width="9.140625" style="5"/>
    <col min="14599" max="14599" width="21" style="5" bestFit="1" customWidth="1"/>
    <col min="14600" max="14600" width="10.85546875" style="5" bestFit="1" customWidth="1"/>
    <col min="14601" max="14601" width="51.28515625" style="5" bestFit="1" customWidth="1"/>
    <col min="14602" max="14848" width="9.140625" style="5"/>
    <col min="14849" max="14849" width="32" style="5" bestFit="1" customWidth="1"/>
    <col min="14850" max="14850" width="6.5703125" style="5" bestFit="1" customWidth="1"/>
    <col min="14851" max="14851" width="9.7109375" style="5" bestFit="1" customWidth="1"/>
    <col min="14852" max="14852" width="8" style="5" customWidth="1"/>
    <col min="14853" max="14853" width="15.7109375" style="5" bestFit="1" customWidth="1"/>
    <col min="14854" max="14854" width="9.140625" style="5"/>
    <col min="14855" max="14855" width="21" style="5" bestFit="1" customWidth="1"/>
    <col min="14856" max="14856" width="10.85546875" style="5" bestFit="1" customWidth="1"/>
    <col min="14857" max="14857" width="51.28515625" style="5" bestFit="1" customWidth="1"/>
    <col min="14858" max="15104" width="9.140625" style="5"/>
    <col min="15105" max="15105" width="32" style="5" bestFit="1" customWidth="1"/>
    <col min="15106" max="15106" width="6.5703125" style="5" bestFit="1" customWidth="1"/>
    <col min="15107" max="15107" width="9.7109375" style="5" bestFit="1" customWidth="1"/>
    <col min="15108" max="15108" width="8" style="5" customWidth="1"/>
    <col min="15109" max="15109" width="15.7109375" style="5" bestFit="1" customWidth="1"/>
    <col min="15110" max="15110" width="9.140625" style="5"/>
    <col min="15111" max="15111" width="21" style="5" bestFit="1" customWidth="1"/>
    <col min="15112" max="15112" width="10.85546875" style="5" bestFit="1" customWidth="1"/>
    <col min="15113" max="15113" width="51.28515625" style="5" bestFit="1" customWidth="1"/>
    <col min="15114" max="15360" width="9.140625" style="5"/>
    <col min="15361" max="15361" width="32" style="5" bestFit="1" customWidth="1"/>
    <col min="15362" max="15362" width="6.5703125" style="5" bestFit="1" customWidth="1"/>
    <col min="15363" max="15363" width="9.7109375" style="5" bestFit="1" customWidth="1"/>
    <col min="15364" max="15364" width="8" style="5" customWidth="1"/>
    <col min="15365" max="15365" width="15.7109375" style="5" bestFit="1" customWidth="1"/>
    <col min="15366" max="15366" width="9.140625" style="5"/>
    <col min="15367" max="15367" width="21" style="5" bestFit="1" customWidth="1"/>
    <col min="15368" max="15368" width="10.85546875" style="5" bestFit="1" customWidth="1"/>
    <col min="15369" max="15369" width="51.28515625" style="5" bestFit="1" customWidth="1"/>
    <col min="15370" max="15616" width="9.140625" style="5"/>
    <col min="15617" max="15617" width="32" style="5" bestFit="1" customWidth="1"/>
    <col min="15618" max="15618" width="6.5703125" style="5" bestFit="1" customWidth="1"/>
    <col min="15619" max="15619" width="9.7109375" style="5" bestFit="1" customWidth="1"/>
    <col min="15620" max="15620" width="8" style="5" customWidth="1"/>
    <col min="15621" max="15621" width="15.7109375" style="5" bestFit="1" customWidth="1"/>
    <col min="15622" max="15622" width="9.140625" style="5"/>
    <col min="15623" max="15623" width="21" style="5" bestFit="1" customWidth="1"/>
    <col min="15624" max="15624" width="10.85546875" style="5" bestFit="1" customWidth="1"/>
    <col min="15625" max="15625" width="51.28515625" style="5" bestFit="1" customWidth="1"/>
    <col min="15626" max="15872" width="9.140625" style="5"/>
    <col min="15873" max="15873" width="32" style="5" bestFit="1" customWidth="1"/>
    <col min="15874" max="15874" width="6.5703125" style="5" bestFit="1" customWidth="1"/>
    <col min="15875" max="15875" width="9.7109375" style="5" bestFit="1" customWidth="1"/>
    <col min="15876" max="15876" width="8" style="5" customWidth="1"/>
    <col min="15877" max="15877" width="15.7109375" style="5" bestFit="1" customWidth="1"/>
    <col min="15878" max="15878" width="9.140625" style="5"/>
    <col min="15879" max="15879" width="21" style="5" bestFit="1" customWidth="1"/>
    <col min="15880" max="15880" width="10.85546875" style="5" bestFit="1" customWidth="1"/>
    <col min="15881" max="15881" width="51.28515625" style="5" bestFit="1" customWidth="1"/>
    <col min="15882" max="16128" width="9.140625" style="5"/>
    <col min="16129" max="16129" width="32" style="5" bestFit="1" customWidth="1"/>
    <col min="16130" max="16130" width="6.5703125" style="5" bestFit="1" customWidth="1"/>
    <col min="16131" max="16131" width="9.7109375" style="5" bestFit="1" customWidth="1"/>
    <col min="16132" max="16132" width="8" style="5" customWidth="1"/>
    <col min="16133" max="16133" width="15.7109375" style="5" bestFit="1" customWidth="1"/>
    <col min="16134" max="16134" width="9.140625" style="5"/>
    <col min="16135" max="16135" width="21" style="5" bestFit="1" customWidth="1"/>
    <col min="16136" max="16136" width="10.85546875" style="5" bestFit="1" customWidth="1"/>
    <col min="16137" max="16137" width="51.28515625" style="5" bestFit="1" customWidth="1"/>
    <col min="16138" max="16384" width="9.140625" style="5"/>
  </cols>
  <sheetData>
    <row r="1" spans="1:10" ht="18.75" thickBot="1" x14ac:dyDescent="0.25">
      <c r="A1" s="1"/>
      <c r="B1" s="2"/>
      <c r="C1" s="3"/>
      <c r="D1" s="3"/>
      <c r="E1" s="3"/>
      <c r="F1" s="3"/>
      <c r="G1" s="3"/>
      <c r="H1" s="3"/>
      <c r="I1" s="4" t="s">
        <v>0</v>
      </c>
    </row>
    <row r="2" spans="1:10" ht="15" customHeight="1" x14ac:dyDescent="0.2">
      <c r="A2" s="6"/>
      <c r="B2" s="7" t="s">
        <v>1</v>
      </c>
      <c r="C2" s="8" t="s">
        <v>2</v>
      </c>
      <c r="D2" s="8"/>
      <c r="E2" s="8"/>
      <c r="F2" s="8"/>
      <c r="G2" s="8"/>
      <c r="H2" s="9"/>
      <c r="I2" s="10"/>
    </row>
    <row r="3" spans="1:10" ht="15" customHeight="1" x14ac:dyDescent="0.2">
      <c r="A3" s="6"/>
      <c r="B3" s="11" t="s">
        <v>3</v>
      </c>
      <c r="C3" s="8" t="str">
        <f>'[1]TBL DATA'!O2&amp;" - "&amp;'[1]TBL DATA'!P2</f>
        <v>ATHENA - 0022A</v>
      </c>
      <c r="D3" s="8"/>
      <c r="E3" s="8"/>
      <c r="F3" s="8"/>
      <c r="G3" s="8"/>
      <c r="H3" s="9"/>
      <c r="I3" s="12"/>
    </row>
    <row r="4" spans="1:10" ht="20.100000000000001" customHeight="1" x14ac:dyDescent="0.2">
      <c r="A4" s="6"/>
      <c r="B4" s="11" t="s">
        <v>4</v>
      </c>
      <c r="C4" s="13">
        <f>'[1]TBL DATA'!Q2</f>
        <v>884877</v>
      </c>
      <c r="D4" s="13"/>
      <c r="E4" s="13"/>
      <c r="F4" s="13"/>
      <c r="G4" s="13"/>
      <c r="H4" s="14"/>
      <c r="I4" s="15"/>
      <c r="J4" s="16"/>
    </row>
    <row r="5" spans="1:10" s="19" customFormat="1" ht="15" customHeight="1" x14ac:dyDescent="0.2">
      <c r="A5" s="6"/>
      <c r="B5" s="11" t="s">
        <v>5</v>
      </c>
      <c r="C5" s="17" t="str">
        <f>'[1]TBL DATA'!V2</f>
        <v>GLOBAL FEEDERS</v>
      </c>
      <c r="D5" s="17"/>
      <c r="E5" s="17"/>
      <c r="F5" s="17"/>
      <c r="G5" s="17"/>
      <c r="H5" s="18"/>
      <c r="I5" s="12"/>
    </row>
    <row r="6" spans="1:10" s="19" customFormat="1" ht="15" customHeight="1" x14ac:dyDescent="0.2">
      <c r="A6" s="6"/>
      <c r="B6" s="11" t="s">
        <v>6</v>
      </c>
      <c r="C6" s="20">
        <f>'[1]TBL DATA'!R2</f>
        <v>44756.75</v>
      </c>
      <c r="D6" s="20"/>
      <c r="E6" s="20"/>
      <c r="F6" s="20"/>
      <c r="G6" s="20"/>
      <c r="H6" s="21"/>
      <c r="I6" s="22"/>
      <c r="J6" s="23"/>
    </row>
    <row r="7" spans="1:10" s="19" customFormat="1" ht="15" customHeight="1" x14ac:dyDescent="0.2">
      <c r="A7" s="6"/>
      <c r="B7" s="11" t="s">
        <v>7</v>
      </c>
      <c r="C7" s="20">
        <f>'[1]TBL DATA'!S2</f>
        <v>44757.625</v>
      </c>
      <c r="D7" s="20"/>
      <c r="E7" s="20"/>
      <c r="F7" s="20"/>
      <c r="G7" s="20"/>
      <c r="H7" s="21"/>
      <c r="I7" s="22"/>
      <c r="J7" s="23"/>
    </row>
    <row r="8" spans="1:10" s="19" customFormat="1" ht="15.6" customHeight="1" thickBot="1" x14ac:dyDescent="0.25">
      <c r="A8" s="6"/>
      <c r="B8" s="24" t="s">
        <v>8</v>
      </c>
      <c r="C8" s="25" t="str">
        <f>IF(C10="20'DV","LOTUS","AYE INTL")</f>
        <v>LOTUS</v>
      </c>
      <c r="D8" s="25"/>
      <c r="E8" s="25"/>
      <c r="F8" s="25"/>
      <c r="G8" s="25"/>
      <c r="H8" s="26"/>
      <c r="I8" s="27"/>
    </row>
    <row r="9" spans="1:10" s="19" customFormat="1" ht="18.600000000000001" customHeight="1" thickBot="1" x14ac:dyDescent="0.25">
      <c r="A9" s="28" t="s">
        <v>9</v>
      </c>
      <c r="B9" s="29" t="s">
        <v>10</v>
      </c>
      <c r="C9" s="30" t="s">
        <v>11</v>
      </c>
      <c r="D9" s="29" t="s">
        <v>12</v>
      </c>
      <c r="E9" s="31" t="s">
        <v>13</v>
      </c>
      <c r="F9" s="30" t="s">
        <v>14</v>
      </c>
      <c r="G9" s="29" t="s">
        <v>15</v>
      </c>
      <c r="H9" s="32" t="s">
        <v>16</v>
      </c>
      <c r="I9" s="33" t="s">
        <v>17</v>
      </c>
    </row>
    <row r="10" spans="1:10" s="19" customFormat="1" ht="14.25" x14ac:dyDescent="0.2">
      <c r="A10" s="34">
        <v>1</v>
      </c>
      <c r="B10" s="35" t="str">
        <f>'[1]TBL DATA'!O6&amp;'[1]TBL DATA'!P6&amp;[1]DT!C1&amp;[1]DT!D1</f>
        <v>FCIU2247535</v>
      </c>
      <c r="C10" s="36" t="str">
        <f>IF([1]DT!E1=2200,"20'DV","40'HC")</f>
        <v>20'DV</v>
      </c>
      <c r="D10" s="36" t="str">
        <f>[1]DT!B1&amp;'[1]TBL DATA'!B6</f>
        <v>SSLL</v>
      </c>
      <c r="E10" s="37" t="str">
        <f>[1]DT!F1&amp;" FCL"</f>
        <v>T/S FCL</v>
      </c>
      <c r="F10" s="37" t="str">
        <f>[1]DT!L1&amp;'[1]TBL DATA'!AA6</f>
        <v>YEADE</v>
      </c>
      <c r="G10" s="38" t="str">
        <f>VLOOKUP(F10,[1]INFO.!H:I,2,FALSE)</f>
        <v>ADEN</v>
      </c>
      <c r="H10" s="39">
        <f>[1]DT!O1/10+('[1]TBL DATA'!AC6/10)</f>
        <v>28.5</v>
      </c>
      <c r="I10" s="40" t="str">
        <f>D10&amp;$I$1&amp;$D$9&amp;$I$1&amp;[1]DT!$P$1&amp;'[1]Load list'!$I$1&amp;[1]DT!Q1</f>
        <v>SSLL - STACK - 8 - 1823</v>
      </c>
    </row>
    <row r="11" spans="1:10" s="19" customFormat="1" ht="14.25" x14ac:dyDescent="0.2">
      <c r="A11" s="34">
        <v>2</v>
      </c>
      <c r="B11" s="35" t="str">
        <f>'[1]TBL DATA'!O7&amp;'[1]TBL DATA'!P7&amp;[1]DT!C2&amp;[1]DT!D2</f>
        <v>FCIU2711250</v>
      </c>
      <c r="C11" s="36" t="str">
        <f>IF([1]DT!E2=2200,"20'DV","40'HC")</f>
        <v>20'DV</v>
      </c>
      <c r="D11" s="36" t="str">
        <f>[1]DT!B2&amp;'[1]TBL DATA'!B7</f>
        <v>SSLL</v>
      </c>
      <c r="E11" s="37" t="str">
        <f>[1]DT!F2&amp;" FCL"</f>
        <v>T/S FCL</v>
      </c>
      <c r="F11" s="37" t="str">
        <f>[1]DT!L2&amp;'[1]TBL DATA'!AA7</f>
        <v>YEADE</v>
      </c>
      <c r="G11" s="38" t="str">
        <f>VLOOKUP(F11,[1]INFO.!H:I,2,FALSE)</f>
        <v>ADEN</v>
      </c>
      <c r="H11" s="39">
        <f>[1]DT!O2/10+('[1]TBL DATA'!AC7/10)</f>
        <v>28.5</v>
      </c>
      <c r="I11" s="40" t="str">
        <f>D11&amp;$I$1&amp;$D$9&amp;$I$1&amp;[1]DT!$P$1&amp;'[1]Load list'!$I$1&amp;[1]DT!Q2</f>
        <v>SSLL - STACK - 8 - 1823</v>
      </c>
    </row>
    <row r="12" spans="1:10" s="19" customFormat="1" ht="14.25" x14ac:dyDescent="0.2">
      <c r="A12" s="34">
        <v>3</v>
      </c>
      <c r="B12" s="35" t="str">
        <f>'[1]TBL DATA'!O8&amp;'[1]TBL DATA'!P8&amp;[1]DT!C3&amp;[1]DT!D3</f>
        <v>GESU2133590</v>
      </c>
      <c r="C12" s="36" t="str">
        <f>IF([1]DT!E3=2200,"20'DV","40'HC")</f>
        <v>20'DV</v>
      </c>
      <c r="D12" s="36" t="str">
        <f>[1]DT!B3&amp;'[1]TBL DATA'!B8</f>
        <v>SSLL</v>
      </c>
      <c r="E12" s="37" t="str">
        <f>[1]DT!F3&amp;" FCL"</f>
        <v>T/S FCL</v>
      </c>
      <c r="F12" s="37" t="str">
        <f>[1]DT!L3&amp;'[1]TBL DATA'!AA8</f>
        <v>YEADE</v>
      </c>
      <c r="G12" s="38" t="str">
        <f>VLOOKUP(F12,[1]INFO.!H:I,2,FALSE)</f>
        <v>ADEN</v>
      </c>
      <c r="H12" s="39">
        <f>[1]DT!O3/10+('[1]TBL DATA'!AC8/10)</f>
        <v>28.5</v>
      </c>
      <c r="I12" s="40" t="str">
        <f>D12&amp;$I$1&amp;$D$9&amp;$I$1&amp;[1]DT!$P$1&amp;'[1]Load list'!$I$1&amp;[1]DT!Q3</f>
        <v>SSLL - STACK - 8 - 1823</v>
      </c>
    </row>
    <row r="13" spans="1:10" s="19" customFormat="1" ht="14.25" x14ac:dyDescent="0.2">
      <c r="A13" s="34">
        <v>4</v>
      </c>
      <c r="B13" s="35" t="str">
        <f>'[1]TBL DATA'!O9&amp;'[1]TBL DATA'!P9&amp;[1]DT!C4&amp;[1]DT!D4</f>
        <v>HCIU2107725</v>
      </c>
      <c r="C13" s="36" t="str">
        <f>IF([1]DT!E4=2200,"20'DV","40'HC")</f>
        <v>20'DV</v>
      </c>
      <c r="D13" s="36" t="str">
        <f>[1]DT!B4&amp;'[1]TBL DATA'!B9</f>
        <v>SSLL</v>
      </c>
      <c r="E13" s="37" t="str">
        <f>[1]DT!F4&amp;" FCL"</f>
        <v>T/S FCL</v>
      </c>
      <c r="F13" s="37" t="str">
        <f>[1]DT!L4&amp;'[1]TBL DATA'!AA9</f>
        <v>YEADE</v>
      </c>
      <c r="G13" s="38" t="str">
        <f>VLOOKUP(F13,[1]INFO.!H:I,2,FALSE)</f>
        <v>ADEN</v>
      </c>
      <c r="H13" s="39">
        <f>[1]DT!O4/10+('[1]TBL DATA'!AC9/10)</f>
        <v>28.5</v>
      </c>
      <c r="I13" s="40" t="str">
        <f>D13&amp;$I$1&amp;$D$9&amp;$I$1&amp;[1]DT!$P$1&amp;'[1]Load list'!$I$1&amp;[1]DT!Q4</f>
        <v>SSLL - STACK - 8 - 1823</v>
      </c>
    </row>
    <row r="14" spans="1:10" s="19" customFormat="1" ht="14.25" x14ac:dyDescent="0.2">
      <c r="A14" s="34">
        <v>5</v>
      </c>
      <c r="B14" s="35" t="str">
        <f>'[1]TBL DATA'!O10&amp;'[1]TBL DATA'!P10&amp;[1]DT!C5&amp;[1]DT!D5</f>
        <v>IALU2230703</v>
      </c>
      <c r="C14" s="36" t="str">
        <f>IF([1]DT!E5=2200,"20'DV","40'HC")</f>
        <v>20'DV</v>
      </c>
      <c r="D14" s="36" t="str">
        <f>[1]DT!B5&amp;'[1]TBL DATA'!B10</f>
        <v>SSLL</v>
      </c>
      <c r="E14" s="37" t="str">
        <f>[1]DT!F5&amp;" FCL"</f>
        <v>T/S FCL</v>
      </c>
      <c r="F14" s="37" t="str">
        <f>[1]DT!L5&amp;'[1]TBL DATA'!AA10</f>
        <v>YEADE</v>
      </c>
      <c r="G14" s="38" t="str">
        <f>VLOOKUP(F14,[1]INFO.!H:I,2,FALSE)</f>
        <v>ADEN</v>
      </c>
      <c r="H14" s="39">
        <f>[1]DT!O5/10+('[1]TBL DATA'!AC10/10)</f>
        <v>28.5</v>
      </c>
      <c r="I14" s="40" t="str">
        <f>D14&amp;$I$1&amp;$D$9&amp;$I$1&amp;[1]DT!$P$1&amp;'[1]Load list'!$I$1&amp;[1]DT!Q5</f>
        <v>SSLL - STACK - 8 - 1823</v>
      </c>
    </row>
    <row r="15" spans="1:10" s="19" customFormat="1" ht="14.25" x14ac:dyDescent="0.2">
      <c r="A15" s="34">
        <v>6</v>
      </c>
      <c r="B15" s="35" t="str">
        <f>'[1]TBL DATA'!O11&amp;'[1]TBL DATA'!P11&amp;[1]DT!C6&amp;[1]DT!D6</f>
        <v>LCUU1215141</v>
      </c>
      <c r="C15" s="36" t="str">
        <f>IF([1]DT!E6=2200,"20'DV","40'HC")</f>
        <v>20'DV</v>
      </c>
      <c r="D15" s="36" t="str">
        <f>[1]DT!B6&amp;'[1]TBL DATA'!B11</f>
        <v>SSLL</v>
      </c>
      <c r="E15" s="37" t="str">
        <f>[1]DT!F6&amp;" FCL"</f>
        <v>T/S FCL</v>
      </c>
      <c r="F15" s="37" t="str">
        <f>[1]DT!L6&amp;'[1]TBL DATA'!AA11</f>
        <v>YEADE</v>
      </c>
      <c r="G15" s="38" t="str">
        <f>VLOOKUP(F15,[1]INFO.!H:I,2,FALSE)</f>
        <v>ADEN</v>
      </c>
      <c r="H15" s="39">
        <f>[1]DT!O6/10+('[1]TBL DATA'!AC11/10)</f>
        <v>28.5</v>
      </c>
      <c r="I15" s="40" t="str">
        <f>D15&amp;$I$1&amp;$D$9&amp;$I$1&amp;[1]DT!$P$1&amp;'[1]Load list'!$I$1&amp;[1]DT!Q6</f>
        <v>SSLL - STACK - 8 - 1823</v>
      </c>
    </row>
    <row r="16" spans="1:10" s="19" customFormat="1" ht="14.25" x14ac:dyDescent="0.2">
      <c r="A16" s="34">
        <v>7</v>
      </c>
      <c r="B16" s="35" t="str">
        <f>'[1]TBL DATA'!O12&amp;'[1]TBL DATA'!P12&amp;[1]DT!C7&amp;[1]DT!D7</f>
        <v>MKGU1012839</v>
      </c>
      <c r="C16" s="36" t="str">
        <f>IF([1]DT!E7=2200,"20'DV","40'HC")</f>
        <v>20'DV</v>
      </c>
      <c r="D16" s="36" t="str">
        <f>[1]DT!B7&amp;'[1]TBL DATA'!B12</f>
        <v>SSLL</v>
      </c>
      <c r="E16" s="37" t="str">
        <f>[1]DT!F7&amp;" FCL"</f>
        <v>T/S FCL</v>
      </c>
      <c r="F16" s="37" t="str">
        <f>[1]DT!L7&amp;'[1]TBL DATA'!AA12</f>
        <v>YEADE</v>
      </c>
      <c r="G16" s="38" t="str">
        <f>VLOOKUP(F16,[1]INFO.!H:I,2,FALSE)</f>
        <v>ADEN</v>
      </c>
      <c r="H16" s="39">
        <f>[1]DT!O7/10+('[1]TBL DATA'!AC12/10)</f>
        <v>28.5</v>
      </c>
      <c r="I16" s="40" t="str">
        <f>D16&amp;$I$1&amp;$D$9&amp;$I$1&amp;[1]DT!$P$1&amp;'[1]Load list'!$I$1&amp;[1]DT!Q7</f>
        <v>SSLL - STACK - 8 - 1823</v>
      </c>
    </row>
    <row r="17" spans="1:9" s="19" customFormat="1" ht="14.25" x14ac:dyDescent="0.2">
      <c r="A17" s="34">
        <v>8</v>
      </c>
      <c r="B17" s="35" t="str">
        <f>'[1]TBL DATA'!O13&amp;'[1]TBL DATA'!P13&amp;[1]DT!C8&amp;[1]DT!D8</f>
        <v>TGHU0303431</v>
      </c>
      <c r="C17" s="36" t="str">
        <f>IF([1]DT!E8=2200,"20'DV","40'HC")</f>
        <v>20'DV</v>
      </c>
      <c r="D17" s="36" t="str">
        <f>[1]DT!B8&amp;'[1]TBL DATA'!B13</f>
        <v>SSLL</v>
      </c>
      <c r="E17" s="37" t="str">
        <f>[1]DT!F8&amp;" FCL"</f>
        <v>T/S FCL</v>
      </c>
      <c r="F17" s="37" t="str">
        <f>[1]DT!L8&amp;'[1]TBL DATA'!AA13</f>
        <v>YEADE</v>
      </c>
      <c r="G17" s="38" t="str">
        <f>VLOOKUP(F17,[1]INFO.!H:I,2,FALSE)</f>
        <v>ADEN</v>
      </c>
      <c r="H17" s="39">
        <f>[1]DT!O8/10+('[1]TBL DATA'!AC13/10)</f>
        <v>28.5</v>
      </c>
      <c r="I17" s="40" t="str">
        <f>D17&amp;$I$1&amp;$D$9&amp;$I$1&amp;[1]DT!$P$1&amp;'[1]Load list'!$I$1&amp;[1]DT!Q8</f>
        <v>SSLL - STACK - 8 - 1823</v>
      </c>
    </row>
    <row r="18" spans="1:9" s="19" customFormat="1" ht="14.25" x14ac:dyDescent="0.2">
      <c r="A18" s="34">
        <v>9</v>
      </c>
      <c r="B18" s="35" t="str">
        <f>'[1]TBL DATA'!O14&amp;'[1]TBL DATA'!P14&amp;[1]DT!C9&amp;[1]DT!D9</f>
        <v>WHLU8003460</v>
      </c>
      <c r="C18" s="36" t="str">
        <f>IF([1]DT!E9=2200,"20'DV","40'HC")</f>
        <v>20'DV</v>
      </c>
      <c r="D18" s="36" t="str">
        <f>[1]DT!B9&amp;'[1]TBL DATA'!B14</f>
        <v>SSLL</v>
      </c>
      <c r="E18" s="37" t="str">
        <f>[1]DT!F9&amp;" FCL"</f>
        <v>T/S FCL</v>
      </c>
      <c r="F18" s="37" t="str">
        <f>[1]DT!L9&amp;'[1]TBL DATA'!AA14</f>
        <v>YEADE</v>
      </c>
      <c r="G18" s="38" t="str">
        <f>VLOOKUP(F18,[1]INFO.!H:I,2,FALSE)</f>
        <v>ADEN</v>
      </c>
      <c r="H18" s="39">
        <f>[1]DT!O9/10+('[1]TBL DATA'!AC14/10)</f>
        <v>28.5</v>
      </c>
      <c r="I18" s="40" t="str">
        <f>D18&amp;$I$1&amp;$D$9&amp;$I$1&amp;[1]DT!$P$1&amp;'[1]Load list'!$I$1&amp;[1]DT!Q9</f>
        <v>SSLL - STACK - 8 - 1823</v>
      </c>
    </row>
    <row r="19" spans="1:9" ht="15" thickBot="1" x14ac:dyDescent="0.25">
      <c r="A19" s="41"/>
      <c r="B19" s="42"/>
      <c r="C19" s="43"/>
      <c r="D19" s="43"/>
      <c r="E19" s="42"/>
      <c r="F19" s="42"/>
      <c r="G19" s="44"/>
      <c r="H19" s="45"/>
      <c r="I19" s="46"/>
    </row>
    <row r="20" spans="1:9" ht="15" thickBot="1" x14ac:dyDescent="0.25">
      <c r="A20" s="47" t="s">
        <v>18</v>
      </c>
      <c r="B20" s="48"/>
      <c r="C20" s="49" t="s">
        <v>19</v>
      </c>
      <c r="D20" s="49" t="s">
        <v>20</v>
      </c>
      <c r="E20" s="50"/>
      <c r="F20" s="50"/>
      <c r="G20" s="51"/>
      <c r="H20" s="52"/>
      <c r="I20" s="53" t="s">
        <v>21</v>
      </c>
    </row>
    <row r="21" spans="1:9" ht="17.25" customHeight="1" thickBot="1" x14ac:dyDescent="0.25">
      <c r="A21" s="54" t="s">
        <v>22</v>
      </c>
      <c r="B21" s="55"/>
      <c r="C21" s="56">
        <v>9</v>
      </c>
      <c r="D21" s="56">
        <f>COUNTIF(C:C,"40'HC")</f>
        <v>0</v>
      </c>
      <c r="E21" s="57"/>
      <c r="F21" s="57"/>
      <c r="G21" s="58"/>
      <c r="H21" s="59"/>
      <c r="I21" s="60" t="str">
        <f>'[1]TBL DATA'!B4</f>
        <v>Aden</v>
      </c>
    </row>
    <row r="22" spans="1:9" ht="130.9" customHeight="1" thickBot="1" x14ac:dyDescent="0.25">
      <c r="A22" s="61"/>
      <c r="B22" s="62" t="s">
        <v>23</v>
      </c>
      <c r="C22" s="62"/>
      <c r="D22" s="62"/>
      <c r="E22" s="62"/>
      <c r="F22" s="63">
        <f>SUM(H10:H18)</f>
        <v>256.5</v>
      </c>
      <c r="G22" s="63" t="s">
        <v>24</v>
      </c>
      <c r="H22" s="64"/>
      <c r="I22" s="65" t="str">
        <f>'[1]TBL DATA'!C4&amp;'[1]TBL DATA'!D4</f>
        <v>SABA INTERNATIONAL SHIPPING &amp; PROJECT INVSETMENT CO LTDHafoon, Malla, Aden, YEMEN REPUBLIC
Tel + 967-2- 240372 (office)</v>
      </c>
    </row>
  </sheetData>
  <mergeCells count="10">
    <mergeCell ref="B22:E22"/>
    <mergeCell ref="C1:H1"/>
    <mergeCell ref="C2:H2"/>
    <mergeCell ref="I2:I8"/>
    <mergeCell ref="C3:H3"/>
    <mergeCell ref="C4:H4"/>
    <mergeCell ref="C5:H5"/>
    <mergeCell ref="C6:H6"/>
    <mergeCell ref="C7:H7"/>
    <mergeCell ref="C8:H8"/>
  </mergeCells>
  <conditionalFormatting sqref="B1:B65495">
    <cfRule type="duplicateValues" dxfId="0" priority="2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Sudip-Lotus</dc:creator>
  <cp:lastModifiedBy>Sudip-Lotus</cp:lastModifiedBy>
  <dcterms:created xsi:type="dcterms:W3CDTF">2022-07-13T13:55:52Z</dcterms:created>
  <dcterms:modified xsi:type="dcterms:W3CDTF">2022-07-13T13:57:27Z</dcterms:modified>
</cp:coreProperties>
</file>